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"/>
    </mc:Choice>
  </mc:AlternateContent>
  <bookViews>
    <workbookView xWindow="0" yWindow="0" windowWidth="28710" windowHeight="12960" activeTab="5"/>
  </bookViews>
  <sheets>
    <sheet name="Formato4" sheetId="5" r:id="rId1"/>
    <sheet name="Formato5 _LDF" sheetId="12" r:id="rId2"/>
    <sheet name="Formato6A_LDF" sheetId="13" r:id="rId3"/>
    <sheet name="Formato6B_LDF" sheetId="7" r:id="rId4"/>
    <sheet name="Formato6C_LDF" sheetId="8" r:id="rId5"/>
    <sheet name="Formato 6d" sheetId="6" r:id="rId6"/>
  </sheets>
  <definedNames>
    <definedName name="_xlnm.Print_Area" localSheetId="5">'Formato 6d'!$A$1:$I$47</definedName>
    <definedName name="_xlnm.Print_Area" localSheetId="0">Formato4!$B$1:$F$103</definedName>
    <definedName name="_xlnm.Print_Area" localSheetId="1">'Formato5 _LDF'!$A$1:$BD$100</definedName>
    <definedName name="_xlnm.Print_Area" localSheetId="2">Formato6A_LDF!$A$19:$BD$182</definedName>
    <definedName name="ENFPEM" localSheetId="1">#REF!</definedName>
    <definedName name="ENFPEM" localSheetId="2">#REF!</definedName>
    <definedName name="ENFPEM">#REF!</definedName>
    <definedName name="LISTA_2016" localSheetId="1">#REF!</definedName>
    <definedName name="LISTA_2016" localSheetId="2">#REF!</definedName>
    <definedName name="LISTA_2016">#REF!</definedName>
    <definedName name="_xlnm.Print_Titles" localSheetId="5">'Formato 6d'!$1:$17</definedName>
    <definedName name="_xlnm.Print_Titles" localSheetId="2">Formato6A_LDF!$1:$18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A58" i="13" l="1"/>
  <c r="BB58" i="13"/>
  <c r="AZ174" i="13" l="1"/>
  <c r="BC174" i="13" s="1"/>
  <c r="AZ173" i="13"/>
  <c r="BC173" i="13" s="1"/>
  <c r="AZ172" i="13"/>
  <c r="BC172" i="13" s="1"/>
  <c r="AZ171" i="13"/>
  <c r="BC171" i="13" s="1"/>
  <c r="AZ170" i="13"/>
  <c r="BC170" i="13" s="1"/>
  <c r="AZ169" i="13"/>
  <c r="BC169" i="13" s="1"/>
  <c r="AZ168" i="13"/>
  <c r="BC168" i="13" s="1"/>
  <c r="BB167" i="13"/>
  <c r="BA167" i="13"/>
  <c r="AY167" i="13"/>
  <c r="AX167" i="13"/>
  <c r="AZ167" i="13" s="1"/>
  <c r="BC167" i="13" s="1"/>
  <c r="AZ166" i="13"/>
  <c r="BC166" i="13" s="1"/>
  <c r="AZ165" i="13"/>
  <c r="BC165" i="13" s="1"/>
  <c r="AZ164" i="13"/>
  <c r="BC164" i="13" s="1"/>
  <c r="BB163" i="13"/>
  <c r="BA163" i="13"/>
  <c r="AY163" i="13"/>
  <c r="AX163" i="13"/>
  <c r="AZ163" i="13" s="1"/>
  <c r="BC163" i="13" s="1"/>
  <c r="AZ162" i="13"/>
  <c r="BC162" i="13" s="1"/>
  <c r="AZ161" i="13"/>
  <c r="BC161" i="13" s="1"/>
  <c r="AZ160" i="13"/>
  <c r="BC160" i="13" s="1"/>
  <c r="AZ159" i="13"/>
  <c r="BC159" i="13" s="1"/>
  <c r="AZ158" i="13"/>
  <c r="BC158" i="13" s="1"/>
  <c r="AZ157" i="13"/>
  <c r="BC157" i="13" s="1"/>
  <c r="AZ156" i="13"/>
  <c r="BC156" i="13" s="1"/>
  <c r="AZ155" i="13"/>
  <c r="BC155" i="13" s="1"/>
  <c r="BB154" i="13"/>
  <c r="BA154" i="13"/>
  <c r="AY154" i="13"/>
  <c r="AX154" i="13"/>
  <c r="AZ154" i="13" s="1"/>
  <c r="BC154" i="13" s="1"/>
  <c r="AZ153" i="13"/>
  <c r="BC153" i="13" s="1"/>
  <c r="AZ152" i="13"/>
  <c r="BC152" i="13" s="1"/>
  <c r="AZ151" i="13"/>
  <c r="BC151" i="13" s="1"/>
  <c r="BB150" i="13"/>
  <c r="BA150" i="13"/>
  <c r="AY150" i="13"/>
  <c r="AX150" i="13"/>
  <c r="AZ149" i="13"/>
  <c r="BC149" i="13" s="1"/>
  <c r="AZ148" i="13"/>
  <c r="BC148" i="13" s="1"/>
  <c r="AZ147" i="13"/>
  <c r="BC147" i="13" s="1"/>
  <c r="AZ146" i="13"/>
  <c r="BC146" i="13" s="1"/>
  <c r="AZ145" i="13"/>
  <c r="BC145" i="13" s="1"/>
  <c r="AZ144" i="13"/>
  <c r="BC144" i="13" s="1"/>
  <c r="AZ143" i="13"/>
  <c r="BC143" i="13" s="1"/>
  <c r="AZ142" i="13"/>
  <c r="BC142" i="13" s="1"/>
  <c r="AZ141" i="13"/>
  <c r="BC141" i="13" s="1"/>
  <c r="BB140" i="13"/>
  <c r="BA140" i="13"/>
  <c r="AY140" i="13"/>
  <c r="AX140" i="13"/>
  <c r="AZ140" i="13" s="1"/>
  <c r="BC140" i="13" s="1"/>
  <c r="AZ139" i="13"/>
  <c r="BC139" i="13" s="1"/>
  <c r="AZ138" i="13"/>
  <c r="BC138" i="13" s="1"/>
  <c r="AZ137" i="13"/>
  <c r="BC137" i="13" s="1"/>
  <c r="AZ136" i="13"/>
  <c r="BC136" i="13" s="1"/>
  <c r="AZ135" i="13"/>
  <c r="BC135" i="13" s="1"/>
  <c r="AZ134" i="13"/>
  <c r="BC134" i="13" s="1"/>
  <c r="AZ133" i="13"/>
  <c r="BC133" i="13" s="1"/>
  <c r="AZ132" i="13"/>
  <c r="BC132" i="13" s="1"/>
  <c r="AZ131" i="13"/>
  <c r="BC131" i="13" s="1"/>
  <c r="BB130" i="13"/>
  <c r="BA130" i="13"/>
  <c r="AY130" i="13"/>
  <c r="AX130" i="13"/>
  <c r="AZ129" i="13"/>
  <c r="BC129" i="13" s="1"/>
  <c r="AZ128" i="13"/>
  <c r="BC128" i="13" s="1"/>
  <c r="AZ127" i="13"/>
  <c r="BC127" i="13" s="1"/>
  <c r="AZ126" i="13"/>
  <c r="BC126" i="13" s="1"/>
  <c r="AZ125" i="13"/>
  <c r="BC125" i="13" s="1"/>
  <c r="AZ124" i="13"/>
  <c r="BC124" i="13" s="1"/>
  <c r="AZ123" i="13"/>
  <c r="BC123" i="13" s="1"/>
  <c r="AZ122" i="13"/>
  <c r="BC122" i="13" s="1"/>
  <c r="AZ121" i="13"/>
  <c r="BC121" i="13" s="1"/>
  <c r="BB120" i="13"/>
  <c r="BA120" i="13"/>
  <c r="AY120" i="13"/>
  <c r="AX120" i="13"/>
  <c r="AZ120" i="13" s="1"/>
  <c r="AZ119" i="13"/>
  <c r="BC119" i="13" s="1"/>
  <c r="AZ118" i="13"/>
  <c r="BC118" i="13" s="1"/>
  <c r="AZ117" i="13"/>
  <c r="BC117" i="13" s="1"/>
  <c r="AZ116" i="13"/>
  <c r="BC116" i="13" s="1"/>
  <c r="AZ115" i="13"/>
  <c r="BC115" i="13" s="1"/>
  <c r="AZ114" i="13"/>
  <c r="BC114" i="13" s="1"/>
  <c r="AZ113" i="13"/>
  <c r="BC113" i="13" s="1"/>
  <c r="AZ112" i="13"/>
  <c r="BC112" i="13" s="1"/>
  <c r="AZ111" i="13"/>
  <c r="BC111" i="13" s="1"/>
  <c r="BB110" i="13"/>
  <c r="BA110" i="13"/>
  <c r="AY110" i="13"/>
  <c r="AX110" i="13"/>
  <c r="AZ110" i="13" s="1"/>
  <c r="BC110" i="13" s="1"/>
  <c r="AZ109" i="13"/>
  <c r="BC109" i="13" s="1"/>
  <c r="AZ108" i="13"/>
  <c r="BC108" i="13" s="1"/>
  <c r="AZ107" i="13"/>
  <c r="BC107" i="13" s="1"/>
  <c r="AZ106" i="13"/>
  <c r="BC106" i="13" s="1"/>
  <c r="AZ105" i="13"/>
  <c r="BC105" i="13" s="1"/>
  <c r="AZ104" i="13"/>
  <c r="BC104" i="13" s="1"/>
  <c r="AZ103" i="13"/>
  <c r="BC103" i="13" s="1"/>
  <c r="BB102" i="13"/>
  <c r="BB101" i="13" s="1"/>
  <c r="BA102" i="13"/>
  <c r="AY102" i="13"/>
  <c r="AX102" i="13"/>
  <c r="BA101" i="13"/>
  <c r="AZ92" i="13"/>
  <c r="BC92" i="13" s="1"/>
  <c r="AZ91" i="13"/>
  <c r="BC91" i="13" s="1"/>
  <c r="AZ90" i="13"/>
  <c r="BC90" i="13" s="1"/>
  <c r="AZ89" i="13"/>
  <c r="BC89" i="13" s="1"/>
  <c r="AZ88" i="13"/>
  <c r="BC88" i="13" s="1"/>
  <c r="BC87" i="13"/>
  <c r="AZ87" i="13"/>
  <c r="AZ86" i="13"/>
  <c r="BC86" i="13" s="1"/>
  <c r="BB85" i="13"/>
  <c r="BA85" i="13"/>
  <c r="AY85" i="13"/>
  <c r="AX85" i="13"/>
  <c r="AZ85" i="13" s="1"/>
  <c r="AZ84" i="13"/>
  <c r="BC84" i="13" s="1"/>
  <c r="BC83" i="13"/>
  <c r="AZ83" i="13"/>
  <c r="AZ82" i="13"/>
  <c r="BC82" i="13" s="1"/>
  <c r="BB81" i="13"/>
  <c r="BA81" i="13"/>
  <c r="AY81" i="13"/>
  <c r="AX81" i="13"/>
  <c r="AZ81" i="13" s="1"/>
  <c r="AZ80" i="13"/>
  <c r="BC80" i="13" s="1"/>
  <c r="BC79" i="13"/>
  <c r="AZ79" i="13"/>
  <c r="AZ78" i="13"/>
  <c r="BC78" i="13" s="1"/>
  <c r="AZ77" i="13"/>
  <c r="BC77" i="13" s="1"/>
  <c r="AZ76" i="13"/>
  <c r="BC76" i="13" s="1"/>
  <c r="BC75" i="13"/>
  <c r="AZ75" i="13"/>
  <c r="AZ74" i="13"/>
  <c r="BC74" i="13" s="1"/>
  <c r="BC73" i="13"/>
  <c r="AZ73" i="13"/>
  <c r="BB72" i="13"/>
  <c r="BA72" i="13"/>
  <c r="AZ72" i="13"/>
  <c r="AY72" i="13"/>
  <c r="AX72" i="13"/>
  <c r="BC71" i="13"/>
  <c r="AZ71" i="13"/>
  <c r="AZ70" i="13"/>
  <c r="BC70" i="13" s="1"/>
  <c r="AZ69" i="13"/>
  <c r="BC69" i="13" s="1"/>
  <c r="BB68" i="13"/>
  <c r="BA68" i="13"/>
  <c r="AY68" i="13"/>
  <c r="AX68" i="13"/>
  <c r="AZ68" i="13" s="1"/>
  <c r="BC68" i="13" s="1"/>
  <c r="AZ67" i="13"/>
  <c r="BC67" i="13" s="1"/>
  <c r="AZ66" i="13"/>
  <c r="BC66" i="13" s="1"/>
  <c r="BC65" i="13"/>
  <c r="AZ65" i="13"/>
  <c r="AZ64" i="13"/>
  <c r="BC64" i="13" s="1"/>
  <c r="BC63" i="13"/>
  <c r="AZ63" i="13"/>
  <c r="AZ62" i="13"/>
  <c r="BC62" i="13" s="1"/>
  <c r="AZ61" i="13"/>
  <c r="BC61" i="13" s="1"/>
  <c r="AZ60" i="13"/>
  <c r="BC60" i="13" s="1"/>
  <c r="AZ59" i="13"/>
  <c r="BC59" i="13" s="1"/>
  <c r="AY58" i="13"/>
  <c r="AX58" i="13"/>
  <c r="AZ58" i="13" s="1"/>
  <c r="BC58" i="13" s="1"/>
  <c r="BC57" i="13"/>
  <c r="AZ57" i="13"/>
  <c r="AZ56" i="13"/>
  <c r="BC56" i="13" s="1"/>
  <c r="BC55" i="13"/>
  <c r="AZ55" i="13"/>
  <c r="AZ54" i="13"/>
  <c r="BC54" i="13" s="1"/>
  <c r="AZ53" i="13"/>
  <c r="BC53" i="13" s="1"/>
  <c r="AZ52" i="13"/>
  <c r="BC52" i="13" s="1"/>
  <c r="AZ51" i="13"/>
  <c r="BC51" i="13" s="1"/>
  <c r="AZ50" i="13"/>
  <c r="BC50" i="13" s="1"/>
  <c r="BC49" i="13"/>
  <c r="AZ49" i="13"/>
  <c r="BB48" i="13"/>
  <c r="BA48" i="13"/>
  <c r="AY48" i="13"/>
  <c r="AZ48" i="13" s="1"/>
  <c r="AX48" i="13"/>
  <c r="AZ47" i="13"/>
  <c r="BC47" i="13" s="1"/>
  <c r="AZ46" i="13"/>
  <c r="BC46" i="13" s="1"/>
  <c r="AZ45" i="13"/>
  <c r="BC45" i="13" s="1"/>
  <c r="AZ44" i="13"/>
  <c r="BC44" i="13" s="1"/>
  <c r="AZ43" i="13"/>
  <c r="BC43" i="13" s="1"/>
  <c r="AZ42" i="13"/>
  <c r="BC42" i="13" s="1"/>
  <c r="AZ41" i="13"/>
  <c r="BC41" i="13" s="1"/>
  <c r="AZ40" i="13"/>
  <c r="BC40" i="13" s="1"/>
  <c r="AZ39" i="13"/>
  <c r="BC39" i="13" s="1"/>
  <c r="BB38" i="13"/>
  <c r="BA38" i="13"/>
  <c r="AY38" i="13"/>
  <c r="AX38" i="13"/>
  <c r="AZ37" i="13"/>
  <c r="BC37" i="13" s="1"/>
  <c r="AZ36" i="13"/>
  <c r="BC36" i="13" s="1"/>
  <c r="BC35" i="13"/>
  <c r="AZ35" i="13"/>
  <c r="AZ34" i="13"/>
  <c r="BC34" i="13" s="1"/>
  <c r="BC33" i="13"/>
  <c r="AZ33" i="13"/>
  <c r="AZ32" i="13"/>
  <c r="BC32" i="13" s="1"/>
  <c r="BC31" i="13"/>
  <c r="AZ31" i="13"/>
  <c r="AZ30" i="13"/>
  <c r="BC30" i="13" s="1"/>
  <c r="AZ29" i="13"/>
  <c r="BC29" i="13" s="1"/>
  <c r="BB28" i="13"/>
  <c r="BA28" i="13"/>
  <c r="AY28" i="13"/>
  <c r="AX28" i="13"/>
  <c r="BC27" i="13"/>
  <c r="AZ27" i="13"/>
  <c r="AZ26" i="13"/>
  <c r="BC26" i="13" s="1"/>
  <c r="BC25" i="13"/>
  <c r="AZ25" i="13"/>
  <c r="AZ24" i="13"/>
  <c r="BC24" i="13" s="1"/>
  <c r="BC23" i="13"/>
  <c r="AZ23" i="13"/>
  <c r="AZ22" i="13"/>
  <c r="BC22" i="13" s="1"/>
  <c r="AZ21" i="13"/>
  <c r="BC21" i="13" s="1"/>
  <c r="BB20" i="13"/>
  <c r="BA20" i="13"/>
  <c r="AY20" i="13"/>
  <c r="AX20" i="13"/>
  <c r="AZ28" i="13" l="1"/>
  <c r="AZ38" i="13"/>
  <c r="BC38" i="13" s="1"/>
  <c r="BC28" i="13"/>
  <c r="AY19" i="13"/>
  <c r="AX19" i="13"/>
  <c r="BB19" i="13"/>
  <c r="BB176" i="13" s="1"/>
  <c r="AZ20" i="13"/>
  <c r="BC20" i="13" s="1"/>
  <c r="AZ150" i="13"/>
  <c r="BC150" i="13" s="1"/>
  <c r="BA19" i="13"/>
  <c r="BA176" i="13" s="1"/>
  <c r="BC81" i="13"/>
  <c r="BC85" i="13"/>
  <c r="BC120" i="13"/>
  <c r="BC48" i="13"/>
  <c r="BC72" i="13"/>
  <c r="AZ130" i="13"/>
  <c r="BC130" i="13" s="1"/>
  <c r="AX101" i="13"/>
  <c r="AY101" i="13"/>
  <c r="AZ102" i="13"/>
  <c r="AZ19" i="13" l="1"/>
  <c r="BC19" i="13" s="1"/>
  <c r="AY176" i="13"/>
  <c r="AX176" i="13"/>
  <c r="AZ101" i="13"/>
  <c r="BC102" i="13"/>
  <c r="BC101" i="13" l="1"/>
  <c r="AZ176" i="13"/>
  <c r="BC176" i="13" s="1"/>
  <c r="AU20" i="12"/>
  <c r="AX20" i="12"/>
  <c r="AU21" i="12"/>
  <c r="AX21" i="12"/>
  <c r="AU22" i="12"/>
  <c r="AX22" i="12"/>
  <c r="AU23" i="12"/>
  <c r="AX23" i="12"/>
  <c r="AU24" i="12"/>
  <c r="AX24" i="12"/>
  <c r="AU25" i="12"/>
  <c r="AX25" i="12"/>
  <c r="AU26" i="12"/>
  <c r="AX26" i="12"/>
  <c r="AS27" i="12"/>
  <c r="AT27" i="12"/>
  <c r="AV27" i="12"/>
  <c r="AW27" i="12"/>
  <c r="AX27" i="12" s="1"/>
  <c r="AU28" i="12"/>
  <c r="AX28" i="12"/>
  <c r="AU29" i="12"/>
  <c r="AX29" i="12"/>
  <c r="AU30" i="12"/>
  <c r="AX30" i="12"/>
  <c r="AU31" i="12"/>
  <c r="AX31" i="12"/>
  <c r="AU32" i="12"/>
  <c r="AX32" i="12"/>
  <c r="AU33" i="12"/>
  <c r="AX33" i="12"/>
  <c r="AU34" i="12"/>
  <c r="AX34" i="12"/>
  <c r="AU35" i="12"/>
  <c r="AX35" i="12"/>
  <c r="AU36" i="12"/>
  <c r="AX36" i="12"/>
  <c r="AU37" i="12"/>
  <c r="AX37" i="12"/>
  <c r="AU38" i="12"/>
  <c r="AX38" i="12"/>
  <c r="AS39" i="12"/>
  <c r="AT39" i="12"/>
  <c r="AV39" i="12"/>
  <c r="AW39" i="12"/>
  <c r="AU40" i="12"/>
  <c r="AX40" i="12"/>
  <c r="AU41" i="12"/>
  <c r="AX41" i="12"/>
  <c r="AU42" i="12"/>
  <c r="AX42" i="12"/>
  <c r="AU43" i="12"/>
  <c r="AX43" i="12"/>
  <c r="AU44" i="12"/>
  <c r="AX44" i="12"/>
  <c r="AU45" i="12"/>
  <c r="AX45" i="12"/>
  <c r="AS46" i="12"/>
  <c r="AT46" i="12"/>
  <c r="AV46" i="12"/>
  <c r="AW46" i="12"/>
  <c r="AU47" i="12"/>
  <c r="AU46" i="12" s="1"/>
  <c r="AX47" i="12"/>
  <c r="AS48" i="12"/>
  <c r="AT48" i="12"/>
  <c r="AV48" i="12"/>
  <c r="AW48" i="12"/>
  <c r="AU49" i="12"/>
  <c r="AX49" i="12"/>
  <c r="AU50" i="12"/>
  <c r="AX50" i="12"/>
  <c r="AS60" i="12"/>
  <c r="AT60" i="12"/>
  <c r="AV60" i="12"/>
  <c r="AW60" i="12"/>
  <c r="AX60" i="12" s="1"/>
  <c r="AU61" i="12"/>
  <c r="AX61" i="12"/>
  <c r="AU62" i="12"/>
  <c r="AX62" i="12"/>
  <c r="AU63" i="12"/>
  <c r="AX63" i="12"/>
  <c r="AU64" i="12"/>
  <c r="AX64" i="12"/>
  <c r="AU65" i="12"/>
  <c r="AX65" i="12"/>
  <c r="AU66" i="12"/>
  <c r="AX66" i="12"/>
  <c r="AU67" i="12"/>
  <c r="AX67" i="12"/>
  <c r="AU68" i="12"/>
  <c r="AX68" i="12"/>
  <c r="AS69" i="12"/>
  <c r="AT69" i="12"/>
  <c r="AV69" i="12"/>
  <c r="AW69" i="12"/>
  <c r="AX69" i="12" s="1"/>
  <c r="AU70" i="12"/>
  <c r="AX70" i="12"/>
  <c r="AU71" i="12"/>
  <c r="AX71" i="12"/>
  <c r="AU72" i="12"/>
  <c r="AX72" i="12"/>
  <c r="AU73" i="12"/>
  <c r="AX73" i="12"/>
  <c r="AS74" i="12"/>
  <c r="AT74" i="12"/>
  <c r="AT80" i="12" s="1"/>
  <c r="AV74" i="12"/>
  <c r="AW74" i="12"/>
  <c r="AU75" i="12"/>
  <c r="AX75" i="12"/>
  <c r="AU76" i="12"/>
  <c r="AX76" i="12"/>
  <c r="AU77" i="12"/>
  <c r="AX77" i="12"/>
  <c r="AU78" i="12"/>
  <c r="AX78" i="12"/>
  <c r="AU89" i="12"/>
  <c r="AX89" i="12"/>
  <c r="AU90" i="12"/>
  <c r="AX90" i="12"/>
  <c r="AS91" i="12"/>
  <c r="AS84" i="12" s="1"/>
  <c r="AT91" i="12"/>
  <c r="AT84" i="12" s="1"/>
  <c r="AT82" i="12" s="1"/>
  <c r="AV91" i="12"/>
  <c r="AV84" i="12" s="1"/>
  <c r="AV82" i="12" s="1"/>
  <c r="AW91" i="12"/>
  <c r="AW84" i="12" s="1"/>
  <c r="AU48" i="12" l="1"/>
  <c r="AX56" i="12"/>
  <c r="AU27" i="12"/>
  <c r="AU53" i="12" s="1"/>
  <c r="AX91" i="12"/>
  <c r="AU69" i="12"/>
  <c r="AU39" i="12"/>
  <c r="AV53" i="12"/>
  <c r="AU91" i="12"/>
  <c r="AX46" i="12"/>
  <c r="AX39" i="12"/>
  <c r="AV80" i="12"/>
  <c r="AU74" i="12"/>
  <c r="AX48" i="12"/>
  <c r="AT53" i="12"/>
  <c r="AT86" i="12" s="1"/>
  <c r="AX74" i="12"/>
  <c r="AU60" i="12"/>
  <c r="AS53" i="12"/>
  <c r="AW82" i="12"/>
  <c r="AX84" i="12"/>
  <c r="AS82" i="12"/>
  <c r="AU82" i="12" s="1"/>
  <c r="AU84" i="12"/>
  <c r="AW80" i="12"/>
  <c r="AS80" i="12"/>
  <c r="AU80" i="12" s="1"/>
  <c r="AW53" i="12"/>
  <c r="AV86" i="12" l="1"/>
  <c r="AX80" i="12"/>
  <c r="AX82" i="12"/>
  <c r="AW86" i="12"/>
  <c r="AX53" i="12"/>
  <c r="AS86" i="12"/>
  <c r="AU86" i="12" s="1"/>
  <c r="AX86" i="12" l="1"/>
  <c r="AT19" i="7"/>
  <c r="BA93" i="8" l="1"/>
  <c r="BD93" i="8" s="1"/>
  <c r="BA92" i="8"/>
  <c r="BD92" i="8" s="1"/>
  <c r="BA91" i="8"/>
  <c r="BD91" i="8" s="1"/>
  <c r="BA90" i="8"/>
  <c r="BD90" i="8" s="1"/>
  <c r="BC89" i="8"/>
  <c r="BB89" i="8"/>
  <c r="AZ89" i="8"/>
  <c r="AY89" i="8"/>
  <c r="BA87" i="8"/>
  <c r="BD87" i="8" s="1"/>
  <c r="BA86" i="8"/>
  <c r="BD86" i="8" s="1"/>
  <c r="BA85" i="8"/>
  <c r="BD85" i="8" s="1"/>
  <c r="BA84" i="8"/>
  <c r="BD84" i="8" s="1"/>
  <c r="BA83" i="8"/>
  <c r="BD83" i="8" s="1"/>
  <c r="BA82" i="8"/>
  <c r="BD82" i="8" s="1"/>
  <c r="BA81" i="8"/>
  <c r="BD81" i="8" s="1"/>
  <c r="BA80" i="8"/>
  <c r="BD80" i="8" s="1"/>
  <c r="BA79" i="8"/>
  <c r="BD79" i="8" s="1"/>
  <c r="BC78" i="8"/>
  <c r="BB78" i="8"/>
  <c r="AZ78" i="8"/>
  <c r="AY78" i="8"/>
  <c r="BA76" i="8"/>
  <c r="BD76" i="8" s="1"/>
  <c r="BA75" i="8"/>
  <c r="BD75" i="8" s="1"/>
  <c r="BA74" i="8"/>
  <c r="BD74" i="8" s="1"/>
  <c r="BA73" i="8"/>
  <c r="BD73" i="8" s="1"/>
  <c r="BA72" i="8"/>
  <c r="BD72" i="8" s="1"/>
  <c r="BA71" i="8"/>
  <c r="BA69" i="8" s="1"/>
  <c r="BD69" i="8" s="1"/>
  <c r="BA70" i="8"/>
  <c r="BD70" i="8" s="1"/>
  <c r="BC69" i="8"/>
  <c r="BB69" i="8"/>
  <c r="AZ69" i="8"/>
  <c r="AY69" i="8"/>
  <c r="BA67" i="8"/>
  <c r="BD67" i="8" s="1"/>
  <c r="BA66" i="8"/>
  <c r="BD66" i="8" s="1"/>
  <c r="BA65" i="8"/>
  <c r="BD65" i="8" s="1"/>
  <c r="BA64" i="8"/>
  <c r="BD64" i="8" s="1"/>
  <c r="BA63" i="8"/>
  <c r="BD63" i="8" s="1"/>
  <c r="BA62" i="8"/>
  <c r="BD62" i="8" s="1"/>
  <c r="BA61" i="8"/>
  <c r="BD61" i="8" s="1"/>
  <c r="BA60" i="8"/>
  <c r="BD60" i="8" s="1"/>
  <c r="BC59" i="8"/>
  <c r="BB59" i="8"/>
  <c r="BA59" i="8"/>
  <c r="BD59" i="8" s="1"/>
  <c r="AZ59" i="8"/>
  <c r="AY59" i="8"/>
  <c r="BB57" i="8"/>
  <c r="AZ57" i="8"/>
  <c r="BA55" i="8"/>
  <c r="BD55" i="8" s="1"/>
  <c r="BA54" i="8"/>
  <c r="BD54" i="8" s="1"/>
  <c r="BA53" i="8"/>
  <c r="BD53" i="8" s="1"/>
  <c r="BA52" i="8"/>
  <c r="BD52" i="8" s="1"/>
  <c r="BC51" i="8"/>
  <c r="BB51" i="8"/>
  <c r="AZ51" i="8"/>
  <c r="AY51" i="8"/>
  <c r="BA49" i="8"/>
  <c r="BD49" i="8" s="1"/>
  <c r="BA48" i="8"/>
  <c r="BD48" i="8" s="1"/>
  <c r="BA47" i="8"/>
  <c r="BD47" i="8" s="1"/>
  <c r="BA46" i="8"/>
  <c r="BD46" i="8" s="1"/>
  <c r="BA45" i="8"/>
  <c r="BD45" i="8" s="1"/>
  <c r="BA44" i="8"/>
  <c r="BD44" i="8" s="1"/>
  <c r="BA43" i="8"/>
  <c r="BD43" i="8" s="1"/>
  <c r="BA42" i="8"/>
  <c r="BD42" i="8" s="1"/>
  <c r="BA41" i="8"/>
  <c r="BD41" i="8" s="1"/>
  <c r="BC40" i="8"/>
  <c r="BB40" i="8"/>
  <c r="AZ40" i="8"/>
  <c r="AY40" i="8"/>
  <c r="BA38" i="8"/>
  <c r="BD38" i="8" s="1"/>
  <c r="BA37" i="8"/>
  <c r="BD37" i="8" s="1"/>
  <c r="BA36" i="8"/>
  <c r="BD36" i="8" s="1"/>
  <c r="BA35" i="8"/>
  <c r="BD35" i="8" s="1"/>
  <c r="BA34" i="8"/>
  <c r="BD34" i="8" s="1"/>
  <c r="BA33" i="8"/>
  <c r="BD33" i="8" s="1"/>
  <c r="BA32" i="8"/>
  <c r="BD32" i="8" s="1"/>
  <c r="BC31" i="8"/>
  <c r="BB31" i="8"/>
  <c r="AZ31" i="8"/>
  <c r="AY31" i="8"/>
  <c r="BA29" i="8"/>
  <c r="BD29" i="8" s="1"/>
  <c r="BA28" i="8"/>
  <c r="BD28" i="8" s="1"/>
  <c r="BA27" i="8"/>
  <c r="BD27" i="8" s="1"/>
  <c r="BA26" i="8"/>
  <c r="BD26" i="8" s="1"/>
  <c r="BA25" i="8"/>
  <c r="BD25" i="8" s="1"/>
  <c r="BA24" i="8"/>
  <c r="BD24" i="8" s="1"/>
  <c r="BA23" i="8"/>
  <c r="BA22" i="8"/>
  <c r="BD22" i="8" s="1"/>
  <c r="BC21" i="8"/>
  <c r="BB21" i="8"/>
  <c r="AZ21" i="8"/>
  <c r="AZ19" i="8" s="1"/>
  <c r="AZ95" i="8" s="1"/>
  <c r="AY21" i="8"/>
  <c r="AY19" i="8" s="1"/>
  <c r="B12" i="8"/>
  <c r="AS82" i="7"/>
  <c r="AV82" i="7" s="1"/>
  <c r="AS71" i="7"/>
  <c r="AV71" i="7" s="1"/>
  <c r="AS59" i="7"/>
  <c r="AV59" i="7" s="1"/>
  <c r="AU56" i="7"/>
  <c r="AT56" i="7"/>
  <c r="AR56" i="7"/>
  <c r="AQ56" i="7"/>
  <c r="AS45" i="7"/>
  <c r="AV45" i="7" s="1"/>
  <c r="AS34" i="7"/>
  <c r="AV34" i="7" s="1"/>
  <c r="AS23" i="7"/>
  <c r="AV23" i="7" s="1"/>
  <c r="AU19" i="7"/>
  <c r="AR19" i="7"/>
  <c r="AQ19" i="7"/>
  <c r="AQ93" i="7" l="1"/>
  <c r="AR93" i="7"/>
  <c r="BB19" i="8"/>
  <c r="BB95" i="8" s="1"/>
  <c r="BA78" i="8"/>
  <c r="BD78" i="8" s="1"/>
  <c r="AT93" i="7"/>
  <c r="BA51" i="8"/>
  <c r="BD51" i="8" s="1"/>
  <c r="AY57" i="8"/>
  <c r="BC57" i="8"/>
  <c r="AU93" i="7"/>
  <c r="AY95" i="8"/>
  <c r="BA21" i="8"/>
  <c r="AS19" i="7"/>
  <c r="AV19" i="7" s="1"/>
  <c r="AS56" i="7"/>
  <c r="AV56" i="7" s="1"/>
  <c r="BA31" i="8"/>
  <c r="BD31" i="8" s="1"/>
  <c r="BA40" i="8"/>
  <c r="BD40" i="8" s="1"/>
  <c r="BC19" i="8"/>
  <c r="BC95" i="8" s="1"/>
  <c r="BA89" i="8"/>
  <c r="BD89" i="8" s="1"/>
  <c r="BD21" i="8"/>
  <c r="BD23" i="8"/>
  <c r="BD71" i="8"/>
  <c r="BA57" i="8"/>
  <c r="BD57" i="8" s="1"/>
  <c r="I40" i="6"/>
  <c r="E40" i="6"/>
  <c r="I39" i="6"/>
  <c r="E39" i="6"/>
  <c r="I38" i="6"/>
  <c r="E38" i="6"/>
  <c r="H37" i="6"/>
  <c r="G37" i="6"/>
  <c r="G30" i="6" s="1"/>
  <c r="F37" i="6"/>
  <c r="I37" i="6" s="1"/>
  <c r="D37" i="6"/>
  <c r="I36" i="6"/>
  <c r="E36" i="6"/>
  <c r="I35" i="6"/>
  <c r="E35" i="6"/>
  <c r="I34" i="6"/>
  <c r="E34" i="6"/>
  <c r="H33" i="6"/>
  <c r="G33" i="6"/>
  <c r="F33" i="6"/>
  <c r="I33" i="6" s="1"/>
  <c r="D33" i="6"/>
  <c r="D30" i="6" s="1"/>
  <c r="I32" i="6"/>
  <c r="E32" i="6"/>
  <c r="I31" i="6"/>
  <c r="E31" i="6"/>
  <c r="H30" i="6"/>
  <c r="I28" i="6"/>
  <c r="E28" i="6"/>
  <c r="I27" i="6"/>
  <c r="E27" i="6"/>
  <c r="I26" i="6"/>
  <c r="E26" i="6"/>
  <c r="H25" i="6"/>
  <c r="G25" i="6"/>
  <c r="F25" i="6"/>
  <c r="D25" i="6"/>
  <c r="I24" i="6"/>
  <c r="E24" i="6"/>
  <c r="I23" i="6"/>
  <c r="E23" i="6"/>
  <c r="I22" i="6"/>
  <c r="E22" i="6"/>
  <c r="H21" i="6"/>
  <c r="G21" i="6"/>
  <c r="F21" i="6"/>
  <c r="F18" i="6" s="1"/>
  <c r="D21" i="6"/>
  <c r="I20" i="6"/>
  <c r="E20" i="6"/>
  <c r="I19" i="6"/>
  <c r="E19" i="6"/>
  <c r="F88" i="5"/>
  <c r="E88" i="5"/>
  <c r="D88" i="5"/>
  <c r="F86" i="5"/>
  <c r="E86" i="5"/>
  <c r="D86" i="5"/>
  <c r="F84" i="5"/>
  <c r="E84" i="5"/>
  <c r="D84" i="5"/>
  <c r="F83" i="5"/>
  <c r="E83" i="5"/>
  <c r="D83" i="5"/>
  <c r="F81" i="5"/>
  <c r="E81" i="5"/>
  <c r="D81" i="5"/>
  <c r="F79" i="5"/>
  <c r="E79" i="5"/>
  <c r="D79" i="5"/>
  <c r="D90" i="5" s="1"/>
  <c r="D92" i="5" s="1"/>
  <c r="F73" i="5"/>
  <c r="E73" i="5"/>
  <c r="D73" i="5"/>
  <c r="F71" i="5"/>
  <c r="E71" i="5"/>
  <c r="D71" i="5"/>
  <c r="F70" i="5"/>
  <c r="E70" i="5"/>
  <c r="D70" i="5"/>
  <c r="D68" i="5" s="1"/>
  <c r="F69" i="5"/>
  <c r="E69" i="5"/>
  <c r="F67" i="5"/>
  <c r="E67" i="5"/>
  <c r="D67" i="5"/>
  <c r="F57" i="5"/>
  <c r="E57" i="5"/>
  <c r="D57" i="5"/>
  <c r="F52" i="5"/>
  <c r="E52" i="5"/>
  <c r="D52" i="5"/>
  <c r="D62" i="5" s="1"/>
  <c r="F42" i="5"/>
  <c r="E42" i="5"/>
  <c r="D42" i="5"/>
  <c r="F28" i="5"/>
  <c r="E28" i="5"/>
  <c r="D28" i="5"/>
  <c r="F23" i="5"/>
  <c r="E23" i="5"/>
  <c r="D23" i="5"/>
  <c r="D17" i="5"/>
  <c r="E90" i="5" l="1"/>
  <c r="E92" i="5" s="1"/>
  <c r="F68" i="5"/>
  <c r="F90" i="5"/>
  <c r="F92" i="5" s="1"/>
  <c r="G18" i="6"/>
  <c r="G42" i="6" s="1"/>
  <c r="H18" i="6"/>
  <c r="H42" i="6" s="1"/>
  <c r="I25" i="6"/>
  <c r="BA19" i="8"/>
  <c r="BA95" i="8" s="1"/>
  <c r="BD95" i="8" s="1"/>
  <c r="E62" i="5"/>
  <c r="E21" i="5" s="1"/>
  <c r="E17" i="5" s="1"/>
  <c r="E33" i="5" s="1"/>
  <c r="E35" i="5" s="1"/>
  <c r="E37" i="5" s="1"/>
  <c r="E47" i="5" s="1"/>
  <c r="F75" i="5"/>
  <c r="F77" i="5" s="1"/>
  <c r="D75" i="5"/>
  <c r="D77" i="5" s="1"/>
  <c r="AS93" i="7"/>
  <c r="AV93" i="7" s="1"/>
  <c r="D33" i="5"/>
  <c r="D35" i="5" s="1"/>
  <c r="D37" i="5" s="1"/>
  <c r="D47" i="5" s="1"/>
  <c r="F62" i="5"/>
  <c r="F21" i="5" s="1"/>
  <c r="F17" i="5" s="1"/>
  <c r="F33" i="5" s="1"/>
  <c r="F35" i="5" s="1"/>
  <c r="F37" i="5" s="1"/>
  <c r="F47" i="5" s="1"/>
  <c r="E68" i="5"/>
  <c r="D18" i="6"/>
  <c r="D42" i="6" s="1"/>
  <c r="I21" i="6"/>
  <c r="E75" i="5"/>
  <c r="E77" i="5" s="1"/>
  <c r="E21" i="6"/>
  <c r="E25" i="6"/>
  <c r="F30" i="6"/>
  <c r="F42" i="6" s="1"/>
  <c r="E18" i="6"/>
  <c r="E33" i="6"/>
  <c r="E37" i="6"/>
  <c r="BD19" i="8" l="1"/>
  <c r="I18" i="6"/>
  <c r="I42" i="6"/>
  <c r="E42" i="6"/>
  <c r="I30" i="6"/>
  <c r="E30" i="6"/>
</calcChain>
</file>

<file path=xl/sharedStrings.xml><?xml version="1.0" encoding="utf-8"?>
<sst xmlns="http://schemas.openxmlformats.org/spreadsheetml/2006/main" count="481" uniqueCount="266">
  <si>
    <t>ESTADOS PRESUPUESTARIOS</t>
  </si>
  <si>
    <t>CAJA DE PREVISIÓN PARA TRABAJADORES A LISTA DE RAYA DEL GOBIERNO DE LA CIUDAD DE MÉXICO</t>
  </si>
  <si>
    <t>(CIFRAS A PESOS)</t>
  </si>
  <si>
    <t>INGRESO</t>
  </si>
  <si>
    <t xml:space="preserve">C O N C E P T O  </t>
  </si>
  <si>
    <t>AMPLIACIONES/</t>
  </si>
  <si>
    <t>DIFERENCIA</t>
  </si>
  <si>
    <t>ESTIMADO</t>
  </si>
  <si>
    <t>REDUCCIONES</t>
  </si>
  <si>
    <t>MODIFICADO</t>
  </si>
  <si>
    <t>DEVENGADO</t>
  </si>
  <si>
    <t>RECAUDADO</t>
  </si>
  <si>
    <t>INGRESOS DE LIBRE DISPOSICIÓN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</si>
  <si>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</si>
  <si>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</si>
  <si>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</si>
  <si>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</si>
  <si>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</si>
  <si>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</si>
  <si>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VENTAS DE BIENES Y SERVICIOS</t>
  </si>
  <si>
    <t>PARTICIPACIONES</t>
  </si>
  <si>
    <t>Fondo General de Participaciones</t>
  </si>
  <si>
    <t>Fondo de Fomento Municipal</t>
  </si>
  <si>
    <t>Fondo de Fiscalización y Recaudación</t>
  </si>
  <si>
    <t>Fondo de Compensación</t>
  </si>
  <si>
    <t>Fondo de Extracción de Hidrocarburos</t>
  </si>
  <si>
    <t>Impuesto Especial sobre Producción y Servicios</t>
  </si>
  <si>
    <t>0.136% de la Recaudación Federal Participable</t>
  </si>
  <si>
    <t>3.17% Sobre Extracción de Petróleo</t>
  </si>
  <si>
    <t>Gasolinas y Diesel</t>
  </si>
  <si>
    <t>Fondo del Impuesto Sobre la Renta</t>
  </si>
  <si>
    <t>Fondo de Estabilización de los Ingresos de las Entidades Federativas</t>
  </si>
  <si>
    <t>INCENTIVOS DERIVADOS DE LA COLABORACIÓN FISCAL</t>
  </si>
  <si>
    <t>Tenencia o Uso de Vehículos</t>
  </si>
  <si>
    <t>Fondo de Compensación ISAN</t>
  </si>
  <si>
    <t>Impuesto sobre Automóviles Nuevos</t>
  </si>
  <si>
    <t>Fondo de Compensación de Repecos-Intermedios</t>
  </si>
  <si>
    <t>Otros Incentivos Económicos</t>
  </si>
  <si>
    <t>TRANSFERENCIAS</t>
  </si>
  <si>
    <t>CONVENIOS</t>
  </si>
  <si>
    <t>Otros Convenios y Subsidios</t>
  </si>
  <si>
    <t>OTROS INGRESOS DE LIBRE DISPOSICIÓN</t>
  </si>
  <si>
    <t>Participaciones en Ingresos Locales</t>
  </si>
  <si>
    <t>Otros Ingresos de Libre Disposición</t>
  </si>
  <si>
    <t>TOTAL DE INGRESOS DE LIBRE DISPOSICIÓN</t>
  </si>
  <si>
    <t>INGRESOS EXCEDENTES DE INGRESOS DE LIBRE DISPOSICIÓN</t>
  </si>
  <si>
    <t>TRANSFERENCIAS FEDERALES ETIQUETADAS</t>
  </si>
  <si>
    <t>Aportaciones</t>
  </si>
  <si>
    <t>Fond. de Aport. para la Nómina Educativa y Gasto Operativo</t>
  </si>
  <si>
    <t>Fond. de Aport. para los Servicios de Salud</t>
  </si>
  <si>
    <t>Fond. de Aport. para la Infraestructura Social</t>
  </si>
  <si>
    <t>Fond. de Aport. p/el Fort. de los Mpios. y de las Demarc. Territ. del D.F.</t>
  </si>
  <si>
    <t>Fond. de Aport. Múltiples</t>
  </si>
  <si>
    <t>Fond. de Aport. para la Educación Tecnológica y de Adultos</t>
  </si>
  <si>
    <t>Fond. de Aport. para la Seguridad Pública de los Estados y del D. F.</t>
  </si>
  <si>
    <t>Fond. de Aport. para el Fortalecimiento de las Entidades Federativas</t>
  </si>
  <si>
    <t>Convenios</t>
  </si>
  <si>
    <t>Convenios de Protección Social en Salud</t>
  </si>
  <si>
    <t>Convenios de Descentralización</t>
  </si>
  <si>
    <t>Convenios de Reasignación</t>
  </si>
  <si>
    <t>Fondos Distintos de Aportaciones</t>
  </si>
  <si>
    <t>Fondo para Entidades Fed. y Mpios. Productores de Hidrocarburos</t>
  </si>
  <si>
    <t>Fondo Minero</t>
  </si>
  <si>
    <t>Transferencias, Subsidios ,Subvenciones, y Pensiones y Jub.</t>
  </si>
  <si>
    <t>Otras Transferencias Federales Etiquetadas</t>
  </si>
  <si>
    <t>TOTAL DE TRANSFERENCIAS FEDERALES ETIQUETADAS</t>
  </si>
  <si>
    <t>INGRESOS DERIVADOS DE FINANCIAMIENTO</t>
  </si>
  <si>
    <t>Ingresos Derivados de Financiamiento</t>
  </si>
  <si>
    <t>TOTAL DE INGRESOS</t>
  </si>
  <si>
    <t>Datos informativos</t>
  </si>
  <si>
    <t>Ingresos Derivados de Financ. con Fuente de Pago de Ing. de Libre Disposición</t>
  </si>
  <si>
    <t>Ingresos Derivados de Financ. con Fuente de Pago de Transf. Fed. Etiquetadas</t>
  </si>
  <si>
    <t>Ingresos Derivados de Financimiento</t>
  </si>
  <si>
    <t>Formato5</t>
  </si>
  <si>
    <t>ESTADO ANALÍTICO DEL EJERCICIO DEL PRESUPUESTO DE EGRESOS DETALLADO - LDF</t>
  </si>
  <si>
    <t>EGRESO</t>
  </si>
  <si>
    <t>SUBEJERCICIO</t>
  </si>
  <si>
    <t>GASTO NO ETIQUETADO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</si>
  <si>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</si>
  <si>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</si>
  <si>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</si>
  <si>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</si>
  <si>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</si>
  <si>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</si>
  <si>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</si>
  <si>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Estímulos a Servidores Públicos</t>
  </si>
  <si>
    <t>Materiales y Suministros</t>
  </si>
  <si>
    <t>Materiales de Admón., Emisión de Doc. y Art. Oficiales</t>
  </si>
  <si>
    <t>Alimentos y Utensilios</t>
  </si>
  <si>
    <t>Materias Primas y Mat. de Prod.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</si>
  <si>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</si>
  <si>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</si>
  <si>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</si>
  <si>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Art. Dep.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</si>
  <si>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</si>
  <si>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</si>
  <si>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</si>
  <si>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</si>
  <si>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</si>
  <si>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Prof., Científicos, Téc. y Otros Servicios</t>
  </si>
  <si>
    <t>Servicios Financieros, Bancarios y Comerciales</t>
  </si>
  <si>
    <t>Servicios de Inst., Reparación, Mantto. y Conservación</t>
  </si>
  <si>
    <t>Servicios de Comunicación Social y Publicidad</t>
  </si>
  <si>
    <t>Servicios de Traslado y Viáticos</t>
  </si>
  <si>
    <t>Servicios Oficiales</t>
  </si>
  <si>
    <t>Otros Servicios Generales</t>
  </si>
  <si>
    <t>Transf., Asig.,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</si>
  <si>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</si>
  <si>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</si>
  <si>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</si>
  <si>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</si>
  <si>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</si>
  <si>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Otros Análogos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</si>
  <si>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</si>
  <si>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</si>
  <si>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</si>
  <si>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</si>
  <si>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</si>
  <si>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</si>
  <si>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</si>
  <si>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</si>
  <si>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</si>
  <si>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</si>
  <si>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</si>
  <si>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</si>
  <si>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</si>
  <si>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Inversión Pública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</si>
  <si>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</si>
  <si>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</si>
  <si>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</si>
  <si>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</si>
  <si>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</si>
  <si>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</si>
  <si>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</si>
  <si>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</si>
  <si>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</si>
  <si>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Fideicomiso de Desastres Naturales (Informativo)</t>
  </si>
  <si>
    <t>Otras Inversiones Financieras</t>
  </si>
  <si>
    <t>Provisiones para Contingencias y Otras Erogaciones Esp.</t>
  </si>
  <si>
    <t>Participaciones y Aportaciones</t>
  </si>
  <si>
    <t>Participaciones</t>
  </si>
  <si>
    <t>Deuda Pública</t>
  </si>
  <si>
    <t>Amortización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</si>
  <si>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</si>
  <si>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</si>
  <si>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</si>
  <si>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</si>
  <si>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</si>
  <si>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Adeudos de Ejercicios Fiscales Anteriores (ADEFAS)</t>
  </si>
  <si>
    <t>Formato6A</t>
  </si>
  <si>
    <t>GASTO ETIQUETADO</t>
  </si>
  <si>
    <t>TOTAL DE EGRESOS</t>
  </si>
  <si>
    <t>CLASIFICACIÓN ADMINISTRATIVA</t>
  </si>
  <si>
    <t>APROBADO</t>
  </si>
  <si>
    <t>PAGADO</t>
  </si>
  <si>
    <t>ENT. PARAEST. Y FIDEICOM. NO EMPRESARIALES</t>
  </si>
  <si>
    <t>NOMBRE DEL ENTE PÚBLICO</t>
  </si>
  <si>
    <t>INSTITUCIONES PÚBLICAS DE LA SEG. SOCIAL</t>
  </si>
  <si>
    <t>12 PDLR CAJA DE PREVISION PARA TRABAJADORES A LISTA DE RAYA DEL GOBIERNO DE LA CIUDAD DE MEXICO</t>
  </si>
  <si>
    <t>ENT. PARAEST. EMP. NO FINANC. CON PART. EST. MAY.</t>
  </si>
  <si>
    <t>ENT. PARAEST. Y FIDEICOM. NO EMP. Y NO FINANCIERAS</t>
  </si>
  <si>
    <t>INSTITUCIONES PÚBLICAS DE LA SEGURIDAD SOCIAL</t>
  </si>
  <si>
    <t>NOMBRE EL ENTE PÚBLICO</t>
  </si>
  <si>
    <t>Formato6B</t>
  </si>
  <si>
    <t>CLASIFICACIÓN FUNCIONAL (FINALIDAD Y FUNCIÓN)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</si>
  <si>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</si>
  <si>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</si>
  <si>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</si>
  <si>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</si>
  <si>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</si>
  <si>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</si>
  <si>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</si>
  <si>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</si>
  <si>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</si>
  <si>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</si>
  <si>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</si>
  <si>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</si>
  <si>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</si>
  <si>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</si>
  <si>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</si>
  <si>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</si>
  <si>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</si>
  <si>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</si>
  <si>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</si>
  <si>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</si>
  <si>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</si>
  <si>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</si>
  <si>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</si>
  <si>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</si>
  <si>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</si>
  <si>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</si>
  <si>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</si>
  <si>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</si>
  <si>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Transf., Particip. y Aportaciones Entre Diferentes Niveles y Órdenes de Gobierno</t>
  </si>
  <si>
    <t>Saneamiento del Sistema Financiero</t>
  </si>
  <si>
    <t>Adeudos de Ejercicios Fiscales Anteriores</t>
  </si>
  <si>
    <t>Formato6C</t>
  </si>
  <si>
    <t>CAJA DE PEVISION PARA TRABAJADORES A LISTA DE RAYA DEL GOBIERNO DE  LA CIUDAD DE MEXICO.</t>
  </si>
  <si>
    <t>Balance Presupuestario - LDF</t>
  </si>
  <si>
    <t>(PESOS)</t>
  </si>
  <si>
    <t>CONCEPTO</t>
  </si>
  <si>
    <t>ESTIMADO / APROBADO</t>
  </si>
  <si>
    <t>RECAUDADO / PAGADO</t>
  </si>
  <si>
    <t>A. Ingresos Totales (A = A1 + A2 + A3)</t>
  </si>
  <si>
    <t>A1. Ingresos de Libre Disposición</t>
  </si>
  <si>
    <t>A2. Transferencias Federales Etiquetadas</t>
  </si>
  <si>
    <t>A3. Financiamiento Neto</t>
  </si>
  <si>
    <t>B. Egresos Presupuestarios (B = B1 + B2)</t>
  </si>
  <si>
    <t>B1. Gasto No Etiquetado (sin incluir Amortización de la Deuda Pública)</t>
  </si>
  <si>
    <t>B2. Gasto Etiquetado (sin incluir Amortización de la Deuda Pública)</t>
  </si>
  <si>
    <t>C. Remanentes del Ejercicio Anterior (C = C1 + C2)</t>
  </si>
  <si>
    <t>C1. Remanentes de Ingresos de Libre Disposición aplicados en el periodo</t>
  </si>
  <si>
    <t>C2. Remanentes de Transferencias Federales Etiquetadas aplicados en el periodo</t>
  </si>
  <si>
    <t>I. Balance Presupuestario (I = A - B + C)</t>
  </si>
  <si>
    <t>II. Balance Presupuestario sin Financiamiento Neto (II = I - A3)</t>
  </si>
  <si>
    <t>III. Balance Presupuestario sin Financiamiento Neto y sin Remanentes del Ejercicio Anterior (III = II - C)</t>
  </si>
  <si>
    <t xml:space="preserve"> APROBADO</t>
  </si>
  <si>
    <t>E. Intereses, Comisiones y Gastos de la Deuda (E = E1 + E2)</t>
  </si>
  <si>
    <t>E1. Intereses, Comisiones y Gastos de la Deuda con Gasto No Etiquetado</t>
  </si>
  <si>
    <t>E2. Intereses, Comisiones y Gastos de la Deuda con Gasto Etiquetado</t>
  </si>
  <si>
    <t>IV. Balance Primario (IV = III + E)</t>
  </si>
  <si>
    <t>F. Financiamiento (F = F1 + F2)</t>
  </si>
  <si>
    <t>F1. Financiamiento con Fuente de Pago de Ingresos de Libre Disposición</t>
  </si>
  <si>
    <t>F2. Financiamiento con Fuente de Pago de Transferencias Federales Etiquetadas</t>
  </si>
  <si>
    <t>G. Amortización de la Deuda (G = G1 + G2)</t>
  </si>
  <si>
    <t>G1. Amortización de la Deuda Pública con Gasto No Etiquetado</t>
  </si>
  <si>
    <t>G2. Amortización de la Deuda Pública con Gasto Etiquetado</t>
  </si>
  <si>
    <t>A3. Financiamiento Neto (A3 = F - G)</t>
  </si>
  <si>
    <t>A3.1 Financiamiento Neto con Fuente de Pago de Ingresos de Libre Disposición (A3.1 = F1 - G1)</t>
  </si>
  <si>
    <t>V. Balance Presupuestario de Recursos Disponibles (V = A1 + A3.1 - B1 + C1)</t>
  </si>
  <si>
    <t>VI. Balance Presupuestario de Recursos Disponibles sin Financiamiento Neto (VI = V - A3.1)</t>
  </si>
  <si>
    <t>A3.2 Financiamiento Neto con Fuente de Pago de Transferencias Federales Etiquetadas (A3.2 = F2 - G2)</t>
  </si>
  <si>
    <t>VII. Balance Presupuestario de Recursos Etiquetados (VII = A2 + A3.2 - B2 + C2)</t>
  </si>
  <si>
    <t>VIII. Balance Presupuestario de Recursos Etiquetados sin Financiamiento Neto (VIII = VII -A3.2)</t>
  </si>
  <si>
    <t>Elaboró: _____________________________</t>
  </si>
  <si>
    <r>
      <rPr>
        <b/>
        <sz val="8"/>
        <color theme="1"/>
        <rFont val="Gotham Rounded Book"/>
        <family val="3"/>
      </rPr>
      <t>Autorizó</t>
    </r>
    <r>
      <rPr>
        <sz val="8"/>
        <color theme="1"/>
        <rFont val="Gotham Rounded Book"/>
        <family val="3"/>
      </rPr>
      <t>: ___________________________</t>
    </r>
  </si>
  <si>
    <t xml:space="preserve">         L.C.P. Silvina Miguel García</t>
  </si>
  <si>
    <t xml:space="preserve">         Manuel Rodríguez Escobar</t>
  </si>
  <si>
    <t xml:space="preserve">              J.U.D. de Presupuesto</t>
  </si>
  <si>
    <t xml:space="preserve">         Subdirector de Finanzas</t>
  </si>
  <si>
    <t>Estado Analítico del Ejercicio del Presupuesto de Egresos Detallado - LDF</t>
  </si>
  <si>
    <t>Clasificación de Servicios Personales por Categoría</t>
  </si>
  <si>
    <t>EGRESOS</t>
  </si>
  <si>
    <t>AMPLIACIONES/
REDUCCIONES</t>
  </si>
  <si>
    <t>Personal Administrativo y de Servicio Público</t>
  </si>
  <si>
    <t>Magisterio</t>
  </si>
  <si>
    <t>Servicios de Salud</t>
  </si>
  <si>
    <t>Personal Administrativo</t>
  </si>
  <si>
    <t>Personal Médico, Paramédico y Afín</t>
  </si>
  <si>
    <t>Seguridad Pública</t>
  </si>
  <si>
    <t>Gastos Asoc. a la Implemt.  de Nvas. Leyes Fed. o Ref. de las Mismas</t>
  </si>
  <si>
    <t>Nombre del Programa o Ley 1</t>
  </si>
  <si>
    <t>Nombre del Programa o Ley 2</t>
  </si>
  <si>
    <t>Sentencias Laborales Definitivas</t>
  </si>
  <si>
    <t>TOTAL DEL GASTO EN SERVICIOS PERSONALES</t>
  </si>
  <si>
    <t>Autorizó: _____________________________</t>
  </si>
  <si>
    <t>L.C.P. Silvina Miguel García</t>
  </si>
  <si>
    <t>J.U.D. de Presupuesto</t>
  </si>
  <si>
    <t>La información consignada en este reporte es responsabilidad de la Unidad Ejecutora de Gasto, de conformidad a los Artículos 44, 125 y 126 de la Ley de Presupuesto y Gasto Eficiente del Distrito Federal, la que servirá de base para la integración de la Cuenta Pública 2017.</t>
  </si>
  <si>
    <t>CAJA DE PREVISION PARA TRABAJADORES A LISTA DE RAYA DEL GOBIERNO DE LA CIUDAD DE MEXICO</t>
  </si>
  <si>
    <t xml:space="preserve">CLASIFICACION POR OBJETO DEL GASTO (CAPÍTULO Y CONCEPTO) </t>
  </si>
  <si>
    <t xml:space="preserve">                                             ESTADOS PRESUPUESTARIOS</t>
  </si>
  <si>
    <t xml:space="preserve">             </t>
  </si>
  <si>
    <r>
      <t xml:space="preserve">      </t>
    </r>
    <r>
      <rPr>
        <sz val="8"/>
        <color theme="1"/>
        <rFont val="Gotham Rounded Book"/>
      </rPr>
      <t xml:space="preserve">ESTADOS PRESUPUESTARIOS
CAJA DE PREVISION PARA TRABAJADORES A LISTA DE RAYA DEL GOBIERNO DE LA CIUDAD DE MÉXICO
ESTADO ANALÍTICO DE INGRESOS DETALLADO - LDF
</t>
    </r>
    <r>
      <rPr>
        <b/>
        <sz val="8"/>
        <color theme="1"/>
        <rFont val="Gotham Rounded Book"/>
      </rPr>
      <t>(CIFRAS A PESOS)</t>
    </r>
  </si>
  <si>
    <t>CAJA DE PREVISION PARA TRABAJADORES A LISTA DE RAYA DEL GOBIERNO DE LA CIUDAD DE MÉXICO</t>
  </si>
  <si>
    <t>Del 1 de enero al 31 de septiembre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</si>
</sst>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dd/mm/yy;@"/>
    <numFmt numFmtId="165" formatCode="#,##0_);[Black]\(#,##0\)"/>
    <numFmt numFmtId="166" formatCode="#,##0.0_);[Black]\(#,##0.0\)"/>
    <numFmt numFmtId="167" formatCode="#,##0.00_);[Black]\(#,##0.00\)"/>
  </numFmts>
  <fonts count="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Palatino Linotype"/>
      <family val="1"/>
    </font>
    <font>
      <sz val="8"/>
      <color theme="1"/>
      <name val="Palatino Linotype"/>
      <family val="1"/>
    </font>
    <font>
      <sz val="6"/>
      <name val="Palatino Linotype"/>
      <family val="1"/>
    </font>
    <font>
      <sz val="7"/>
      <name val="Palatino Linotype"/>
      <family val="1"/>
    </font>
    <font>
      <b/>
      <sz val="7"/>
      <color indexed="18"/>
      <name val="Palatino Linotype"/>
      <family val="1"/>
    </font>
    <font>
      <sz val="8"/>
      <name val="Gotham Rounded Book"/>
      <family val="3"/>
    </font>
    <font>
      <sz val="8"/>
      <color theme="1"/>
      <name val="Gotham Rounded Book"/>
      <family val="3"/>
    </font>
    <font>
      <b/>
      <sz val="8"/>
      <name val="Gotham Rounded Book"/>
      <family val="3"/>
    </font>
    <font>
      <sz val="7"/>
      <name val="Gotham Rounded Book"/>
      <family val="3"/>
    </font>
    <font>
      <b/>
      <sz val="7"/>
      <name val="Gotham Rounded Book"/>
      <family val="3"/>
    </font>
    <font>
      <sz val="6"/>
      <name val="Gotham Rounded Book"/>
      <family val="3"/>
    </font>
    <font>
      <b/>
      <sz val="6"/>
      <name val="Gotham Rounded Book"/>
      <family val="3"/>
    </font>
    <font>
      <sz val="10"/>
      <name val="MS Sans Serif"/>
      <family val="2"/>
    </font>
    <font>
      <sz val="7"/>
      <color theme="1"/>
      <name val="Gotham Rounded Book"/>
      <family val="3"/>
    </font>
    <font>
      <sz val="5"/>
      <name val="Gotham Rounded Book"/>
      <family val="3"/>
    </font>
    <font>
      <b/>
      <sz val="5"/>
      <name val="Gotham Rounded Book"/>
      <family val="3"/>
    </font>
    <font>
      <sz val="5"/>
      <color theme="1"/>
      <name val="Gotham Rounded Book"/>
      <family val="3"/>
    </font>
    <font>
      <sz val="4"/>
      <name val="Gotham Rounded Book"/>
      <family val="3"/>
    </font>
    <font>
      <b/>
      <sz val="4"/>
      <name val="Gotham Rounded Book"/>
      <family val="3"/>
    </font>
    <font>
      <b/>
      <sz val="5"/>
      <color theme="1"/>
      <name val="Gotham Rounded Book"/>
      <family val="3"/>
    </font>
    <font>
      <b/>
      <sz val="9"/>
      <color theme="1"/>
      <name val="Gotham Rounded Book"/>
      <family val="3"/>
    </font>
    <font>
      <b/>
      <sz val="9"/>
      <name val="Gotham Rounded Book"/>
      <family val="3"/>
    </font>
    <font>
      <sz val="6"/>
      <color theme="1"/>
      <name val="Gotham Rounded Book"/>
      <family val="3"/>
    </font>
    <font>
      <b/>
      <sz val="8"/>
      <color theme="1"/>
      <name val="Gotham Rounded Book"/>
      <family val="3"/>
    </font>
    <font>
      <b/>
      <sz val="6"/>
      <color theme="1"/>
      <name val="Gotham Rounded Book"/>
      <family val="3"/>
    </font>
    <font>
      <sz val="9"/>
      <name val="Gotham Rounded Book"/>
      <family val="3"/>
    </font>
    <font>
      <sz val="8"/>
      <name val="Arial"/>
      <family val="2"/>
    </font>
    <font>
      <sz val="5"/>
      <color theme="1"/>
      <name val="Palatino Linotype"/>
      <family val="1"/>
    </font>
    <font>
      <sz val="7"/>
      <color theme="1"/>
      <name val="Palatino Linotype"/>
      <family val="1"/>
    </font>
    <font>
      <b/>
      <sz val="5"/>
      <name val="Gotham Rounded Book"/>
    </font>
    <font>
      <b/>
      <sz val="8"/>
      <color theme="1"/>
      <name val="Gotham Rounded Book"/>
    </font>
    <font>
      <sz val="8"/>
      <color theme="1"/>
      <name val="Gotham Rounded Book"/>
    </font>
    <font>
      <sz val="8"/>
      <color theme="1"/>
      <name val="Calibri"/>
      <family val="2"/>
      <scheme val="minor"/>
    </font>
    <font>
      <b/>
      <sz val="5"/>
      <color theme="1"/>
      <name val="Gotham Rounded Book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D3D5"/>
        <bgColor indexed="64"/>
      </patternFill>
    </fill>
  </fills>
  <borders count="26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15" fillId="0" borderId="0"/>
    <xf numFmtId="0" fontId="2" fillId="0" borderId="0"/>
    <xf numFmtId="43" fontId="1" fillId="0" borderId="0" applyFont="0" applyFill="0" applyBorder="0" applyAlignment="0" applyProtection="0"/>
  </cellStyleXfs>
  <cellXfs count="317">
    <xf numFmtId="0" fontId="0" fillId="0" borderId="0" xfId="0"/>
    <xf numFmtId="0" fontId="3" fillId="0" borderId="0" xfId="2" applyFont="1" applyAlignment="1" applyProtection="1">
      <alignment vertical="center"/>
      <protection locked="0"/>
    </xf>
    <xf numFmtId="0" fontId="4" fillId="2" borderId="0" xfId="0" applyFont="1" applyFill="1" applyBorder="1" applyAlignment="1" applyProtection="1">
      <alignment horizontal="right" vertical="center"/>
      <protection locked="0"/>
    </xf>
    <xf numFmtId="0" fontId="4" fillId="2" borderId="0" xfId="0" applyFont="1" applyFill="1" applyBorder="1" applyAlignment="1" applyProtection="1">
      <alignment horizontal="center" vertical="center"/>
      <protection locked="0"/>
    </xf>
    <xf numFmtId="164" fontId="4" fillId="2" borderId="0" xfId="0" applyNumberFormat="1" applyFont="1" applyFill="1" applyBorder="1" applyAlignment="1" applyProtection="1">
      <alignment vertical="center"/>
      <protection locked="0"/>
    </xf>
    <xf numFmtId="0" fontId="4" fillId="2" borderId="0" xfId="0" applyFont="1" applyFill="1" applyBorder="1" applyAlignment="1" applyProtection="1">
      <alignment vertical="center"/>
      <protection locked="0"/>
    </xf>
    <xf numFmtId="0" fontId="6" fillId="2" borderId="0" xfId="2" applyFont="1" applyFill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horizontal="centerContinuous" vertical="center"/>
    </xf>
    <xf numFmtId="0" fontId="8" fillId="3" borderId="0" xfId="2" applyFont="1" applyFill="1" applyAlignment="1" applyProtection="1">
      <alignment horizontal="centerContinuous" vertical="center"/>
    </xf>
    <xf numFmtId="0" fontId="8" fillId="3" borderId="0" xfId="2" applyFont="1" applyFill="1" applyAlignment="1" applyProtection="1">
      <alignment horizontal="centerContinuous" vertical="center"/>
      <protection locked="0"/>
    </xf>
    <xf numFmtId="0" fontId="10" fillId="3" borderId="0" xfId="2" applyFont="1" applyFill="1" applyAlignment="1" applyProtection="1">
      <alignment horizontal="centerContinuous" vertical="center"/>
    </xf>
    <xf numFmtId="0" fontId="13" fillId="3" borderId="0" xfId="2" applyFont="1" applyFill="1" applyBorder="1" applyAlignment="1" applyProtection="1">
      <alignment vertical="center"/>
    </xf>
    <xf numFmtId="0" fontId="14" fillId="3" borderId="0" xfId="2" applyFont="1" applyFill="1" applyBorder="1" applyAlignment="1" applyProtection="1">
      <alignment horizontal="centerContinuous"/>
    </xf>
    <xf numFmtId="0" fontId="13" fillId="3" borderId="0" xfId="2" applyFont="1" applyFill="1" applyBorder="1" applyAlignment="1" applyProtection="1">
      <alignment horizontal="centerContinuous"/>
    </xf>
    <xf numFmtId="0" fontId="14" fillId="3" borderId="0" xfId="3" applyFont="1" applyFill="1" applyBorder="1" applyAlignment="1" applyProtection="1">
      <alignment horizontal="center" vertical="center"/>
    </xf>
    <xf numFmtId="0" fontId="14" fillId="3" borderId="0" xfId="3" applyFont="1" applyFill="1" applyBorder="1" applyAlignment="1" applyProtection="1">
      <alignment horizontal="centerContinuous" vertical="center"/>
    </xf>
    <xf numFmtId="0" fontId="14" fillId="3" borderId="0" xfId="2" quotePrefix="1" applyFont="1" applyFill="1" applyBorder="1" applyAlignment="1" applyProtection="1">
      <alignment horizontal="centerContinuous" vertical="center"/>
    </xf>
    <xf numFmtId="0" fontId="13" fillId="3" borderId="0" xfId="2" applyFont="1" applyFill="1" applyBorder="1" applyAlignment="1" applyProtection="1">
      <alignment horizontal="centerContinuous" vertical="center"/>
    </xf>
    <xf numFmtId="0" fontId="14" fillId="3" borderId="0" xfId="2" applyFont="1" applyFill="1" applyBorder="1" applyAlignment="1" applyProtection="1">
      <alignment horizontal="center" vertical="center"/>
    </xf>
    <xf numFmtId="0" fontId="13" fillId="3" borderId="0" xfId="2" applyFont="1" applyFill="1" applyBorder="1" applyAlignment="1" applyProtection="1">
      <alignment horizontal="center" vertical="center"/>
    </xf>
    <xf numFmtId="0" fontId="14" fillId="3" borderId="0" xfId="2" applyFont="1" applyFill="1" applyBorder="1" applyAlignment="1" applyProtection="1">
      <alignment horizontal="centerContinuous" vertical="center"/>
    </xf>
    <xf numFmtId="0" fontId="17" fillId="0" borderId="0" xfId="2" applyFont="1" applyBorder="1" applyAlignment="1" applyProtection="1">
      <alignment vertical="center"/>
      <protection locked="0"/>
    </xf>
    <xf numFmtId="165" fontId="17" fillId="0" borderId="0" xfId="2" applyNumberFormat="1" applyFont="1" applyFill="1" applyBorder="1" applyAlignment="1" applyProtection="1">
      <alignment vertical="center"/>
      <protection locked="0"/>
    </xf>
    <xf numFmtId="0" fontId="18" fillId="0" borderId="0" xfId="2" applyFont="1" applyBorder="1" applyAlignment="1" applyProtection="1">
      <alignment vertical="center"/>
    </xf>
    <xf numFmtId="165" fontId="18" fillId="0" borderId="0" xfId="2" applyNumberFormat="1" applyFont="1" applyFill="1" applyBorder="1" applyAlignment="1" applyProtection="1">
      <alignment vertical="center"/>
      <protection locked="0"/>
    </xf>
    <xf numFmtId="0" fontId="17" fillId="0" borderId="1" xfId="2" applyFont="1" applyBorder="1" applyAlignment="1" applyProtection="1">
      <alignment vertical="center"/>
    </xf>
    <xf numFmtId="165" fontId="18" fillId="0" borderId="2" xfId="2" applyNumberFormat="1" applyFont="1" applyFill="1" applyBorder="1" applyAlignment="1" applyProtection="1">
      <alignment vertical="center"/>
    </xf>
    <xf numFmtId="165" fontId="18" fillId="0" borderId="2" xfId="2" applyNumberFormat="1" applyFont="1" applyFill="1" applyBorder="1" applyAlignment="1" applyProtection="1">
      <alignment vertical="center"/>
      <protection locked="0"/>
    </xf>
    <xf numFmtId="165" fontId="17" fillId="0" borderId="2" xfId="2" applyNumberFormat="1" applyFont="1" applyFill="1" applyBorder="1" applyAlignment="1" applyProtection="1">
      <alignment vertical="center"/>
    </xf>
    <xf numFmtId="0" fontId="19" fillId="0" borderId="0" xfId="0" applyFont="1" applyFill="1" applyBorder="1" applyAlignment="1" applyProtection="1">
      <alignment horizontal="left" vertical="center"/>
    </xf>
    <xf numFmtId="165" fontId="18" fillId="0" borderId="5" xfId="2" applyNumberFormat="1" applyFont="1" applyFill="1" applyBorder="1" applyAlignment="1" applyProtection="1">
      <alignment vertical="center"/>
    </xf>
    <xf numFmtId="0" fontId="19" fillId="2" borderId="0" xfId="0" applyFont="1" applyFill="1" applyBorder="1" applyAlignment="1" applyProtection="1">
      <alignment horizontal="left" vertical="center"/>
    </xf>
    <xf numFmtId="165" fontId="18" fillId="0" borderId="0" xfId="2" applyNumberFormat="1" applyFont="1" applyFill="1" applyBorder="1" applyAlignment="1" applyProtection="1">
      <alignment vertical="center"/>
    </xf>
    <xf numFmtId="0" fontId="17" fillId="2" borderId="0" xfId="3" applyFont="1" applyFill="1" applyBorder="1" applyAlignment="1" applyProtection="1">
      <alignment vertical="center"/>
    </xf>
    <xf numFmtId="165" fontId="17" fillId="0" borderId="7" xfId="2" applyNumberFormat="1" applyFont="1" applyFill="1" applyBorder="1" applyAlignment="1" applyProtection="1">
      <alignment vertical="center"/>
      <protection locked="0"/>
    </xf>
    <xf numFmtId="0" fontId="17" fillId="0" borderId="8" xfId="2" applyFont="1" applyBorder="1" applyAlignment="1" applyProtection="1">
      <alignment vertical="center"/>
      <protection locked="0"/>
    </xf>
    <xf numFmtId="0" fontId="18" fillId="0" borderId="8" xfId="2" applyFont="1" applyBorder="1" applyAlignment="1" applyProtection="1">
      <alignment vertical="center"/>
    </xf>
    <xf numFmtId="165" fontId="18" fillId="0" borderId="8" xfId="2" applyNumberFormat="1" applyFont="1" applyFill="1" applyBorder="1" applyAlignment="1" applyProtection="1">
      <alignment vertical="center"/>
    </xf>
    <xf numFmtId="165" fontId="17" fillId="0" borderId="0" xfId="2" applyNumberFormat="1" applyFont="1" applyFill="1" applyBorder="1" applyAlignment="1" applyProtection="1">
      <alignment vertical="center"/>
    </xf>
    <xf numFmtId="0" fontId="18" fillId="0" borderId="0" xfId="2" applyFont="1" applyBorder="1" applyAlignment="1" applyProtection="1">
      <alignment vertical="center"/>
      <protection locked="0"/>
    </xf>
    <xf numFmtId="166" fontId="17" fillId="0" borderId="0" xfId="2" applyNumberFormat="1" applyFont="1" applyFill="1" applyBorder="1" applyAlignment="1" applyProtection="1">
      <alignment vertical="center"/>
      <protection locked="0"/>
    </xf>
    <xf numFmtId="0" fontId="8" fillId="3" borderId="0" xfId="0" applyFont="1" applyFill="1" applyBorder="1" applyAlignment="1" applyProtection="1">
      <alignment horizontal="centerContinuous" vertical="center"/>
    </xf>
    <xf numFmtId="0" fontId="13" fillId="3" borderId="0" xfId="2" applyFont="1" applyFill="1" applyBorder="1" applyAlignment="1" applyProtection="1">
      <alignment vertical="center"/>
      <protection locked="0"/>
    </xf>
    <xf numFmtId="0" fontId="18" fillId="0" borderId="0" xfId="2" applyFont="1" applyFill="1" applyBorder="1" applyAlignment="1" applyProtection="1">
      <alignment vertical="center"/>
    </xf>
    <xf numFmtId="0" fontId="17" fillId="0" borderId="0" xfId="2" applyFont="1" applyFill="1" applyBorder="1" applyAlignment="1" applyProtection="1">
      <alignment vertical="center"/>
    </xf>
    <xf numFmtId="165" fontId="18" fillId="0" borderId="0" xfId="2" applyNumberFormat="1" applyFont="1" applyFill="1" applyBorder="1" applyAlignment="1" applyProtection="1">
      <alignment horizontal="right" vertical="center"/>
    </xf>
    <xf numFmtId="0" fontId="22" fillId="0" borderId="0" xfId="0" applyFont="1" applyFill="1" applyBorder="1" applyAlignment="1" applyProtection="1">
      <alignment horizontal="left" vertical="center"/>
    </xf>
    <xf numFmtId="0" fontId="17" fillId="0" borderId="0" xfId="3" applyFont="1" applyFill="1" applyBorder="1" applyAlignment="1" applyProtection="1">
      <alignment vertical="center"/>
    </xf>
    <xf numFmtId="0" fontId="18" fillId="0" borderId="0" xfId="3" applyFont="1" applyFill="1" applyBorder="1" applyAlignment="1" applyProtection="1">
      <alignment vertical="center"/>
    </xf>
    <xf numFmtId="0" fontId="17" fillId="2" borderId="0" xfId="3" applyFont="1" applyFill="1" applyBorder="1" applyAlignment="1" applyProtection="1">
      <alignment vertical="center"/>
      <protection locked="0"/>
    </xf>
    <xf numFmtId="0" fontId="20" fillId="0" borderId="9" xfId="2" applyFont="1" applyBorder="1" applyAlignment="1" applyProtection="1">
      <alignment vertical="center"/>
    </xf>
    <xf numFmtId="0" fontId="17" fillId="2" borderId="8" xfId="3" applyFont="1" applyFill="1" applyBorder="1" applyAlignment="1" applyProtection="1">
      <alignment vertical="center"/>
      <protection locked="0"/>
    </xf>
    <xf numFmtId="165" fontId="18" fillId="0" borderId="8" xfId="2" applyNumberFormat="1" applyFont="1" applyFill="1" applyBorder="1" applyAlignment="1" applyProtection="1">
      <alignment horizontal="right" vertical="center"/>
    </xf>
    <xf numFmtId="0" fontId="17" fillId="2" borderId="8" xfId="3" applyFont="1" applyFill="1" applyBorder="1" applyAlignment="1" applyProtection="1">
      <alignment vertical="center"/>
    </xf>
    <xf numFmtId="0" fontId="17" fillId="2" borderId="9" xfId="3" applyFont="1" applyFill="1" applyBorder="1" applyAlignment="1" applyProtection="1">
      <alignment vertical="center"/>
      <protection locked="0"/>
    </xf>
    <xf numFmtId="0" fontId="19" fillId="2" borderId="0" xfId="0" applyFont="1" applyFill="1" applyAlignment="1" applyProtection="1">
      <alignment vertical="center"/>
      <protection locked="0"/>
    </xf>
    <xf numFmtId="0" fontId="16" fillId="0" borderId="0" xfId="0" applyFont="1" applyFill="1" applyBorder="1" applyAlignment="1" applyProtection="1">
      <alignment horizontal="left" vertical="center"/>
      <protection locked="0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Alignment="1" applyProtection="1">
      <alignment vertical="center"/>
      <protection locked="0"/>
    </xf>
    <xf numFmtId="0" fontId="25" fillId="0" borderId="0" xfId="0" applyFont="1" applyFill="1" applyAlignment="1" applyProtection="1">
      <alignment vertical="center"/>
      <protection locked="0"/>
    </xf>
    <xf numFmtId="0" fontId="25" fillId="2" borderId="0" xfId="0" applyFont="1" applyFill="1" applyAlignment="1" applyProtection="1">
      <alignment vertical="center"/>
      <protection locked="0"/>
    </xf>
    <xf numFmtId="0" fontId="16" fillId="0" borderId="0" xfId="0" applyFont="1" applyFill="1" applyBorder="1" applyAlignment="1" applyProtection="1">
      <alignment horizontal="left" vertical="center" wrapText="1"/>
      <protection locked="0"/>
    </xf>
    <xf numFmtId="43" fontId="11" fillId="0" borderId="0" xfId="1" applyFont="1" applyFill="1" applyBorder="1" applyAlignment="1" applyProtection="1">
      <alignment horizontal="center" vertical="center" wrapText="1"/>
      <protection locked="0"/>
    </xf>
    <xf numFmtId="43" fontId="10" fillId="0" borderId="0" xfId="1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 wrapText="1"/>
      <protection locked="0"/>
    </xf>
    <xf numFmtId="43" fontId="8" fillId="0" borderId="0" xfId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Alignment="1" applyProtection="1">
      <alignment vertical="center" wrapText="1"/>
      <protection locked="0"/>
    </xf>
    <xf numFmtId="43" fontId="8" fillId="0" borderId="0" xfId="1" applyFont="1" applyFill="1" applyBorder="1" applyAlignment="1" applyProtection="1">
      <alignment horizontal="center" vertical="center" wrapText="1"/>
    </xf>
    <xf numFmtId="43" fontId="10" fillId="0" borderId="10" xfId="1" applyFont="1" applyFill="1" applyBorder="1" applyAlignment="1" applyProtection="1">
      <alignment horizontal="center" vertical="center" wrapText="1"/>
    </xf>
    <xf numFmtId="0" fontId="26" fillId="0" borderId="0" xfId="0" applyFont="1" applyFill="1" applyBorder="1" applyAlignment="1" applyProtection="1">
      <alignment horizontal="justify" vertical="top" wrapText="1"/>
      <protection locked="0"/>
    </xf>
    <xf numFmtId="43" fontId="10" fillId="0" borderId="0" xfId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43" fontId="9" fillId="0" borderId="0" xfId="1" applyFont="1" applyFill="1" applyBorder="1" applyAlignment="1" applyProtection="1">
      <alignment horizontal="center" vertical="center" wrapText="1"/>
      <protection locked="0"/>
    </xf>
    <xf numFmtId="43" fontId="8" fillId="2" borderId="0" xfId="1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>
      <alignment horizontal="left" vertical="center" wrapText="1"/>
      <protection locked="0"/>
    </xf>
    <xf numFmtId="0" fontId="9" fillId="0" borderId="0" xfId="0" applyFont="1" applyFill="1" applyBorder="1" applyAlignment="1" applyProtection="1">
      <alignment horizontal="left" vertical="center"/>
      <protection locked="0"/>
    </xf>
    <xf numFmtId="167" fontId="8" fillId="0" borderId="0" xfId="0" applyNumberFormat="1" applyFont="1" applyFill="1" applyBorder="1" applyAlignment="1" applyProtection="1">
      <alignment horizontal="center" vertical="center"/>
      <protection locked="0"/>
    </xf>
    <xf numFmtId="0" fontId="27" fillId="2" borderId="0" xfId="0" applyFont="1" applyFill="1" applyAlignment="1" applyProtection="1">
      <alignment horizontal="left" vertical="center"/>
      <protection locked="0"/>
    </xf>
    <xf numFmtId="0" fontId="26" fillId="0" borderId="0" xfId="0" applyFont="1" applyFill="1" applyAlignment="1" applyProtection="1">
      <alignment horizontal="left" vertical="center"/>
      <protection locked="0"/>
    </xf>
    <xf numFmtId="0" fontId="9" fillId="0" borderId="0" xfId="0" applyFont="1" applyFill="1" applyAlignment="1" applyProtection="1">
      <alignment horizontal="center" vertical="center"/>
      <protection locked="0"/>
    </xf>
    <xf numFmtId="0" fontId="9" fillId="0" borderId="0" xfId="0" applyFont="1" applyFill="1" applyAlignment="1" applyProtection="1">
      <alignment vertical="center"/>
      <protection locked="0"/>
    </xf>
    <xf numFmtId="0" fontId="10" fillId="0" borderId="0" xfId="4" applyFont="1" applyAlignment="1"/>
    <xf numFmtId="0" fontId="9" fillId="0" borderId="0" xfId="0" applyFont="1" applyFill="1" applyAlignment="1" applyProtection="1">
      <alignment horizontal="left" vertical="center"/>
      <protection locked="0"/>
    </xf>
    <xf numFmtId="0" fontId="10" fillId="0" borderId="0" xfId="4" applyFont="1" applyBorder="1" applyAlignment="1">
      <alignment horizontal="left"/>
    </xf>
    <xf numFmtId="0" fontId="16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center" vertical="center"/>
      <protection locked="0"/>
    </xf>
    <xf numFmtId="0" fontId="8" fillId="2" borderId="0" xfId="2" applyFont="1" applyFill="1" applyAlignment="1">
      <alignment vertical="center"/>
    </xf>
    <xf numFmtId="0" fontId="8" fillId="0" borderId="0" xfId="2" applyFont="1" applyAlignment="1">
      <alignment vertical="center"/>
    </xf>
    <xf numFmtId="0" fontId="9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center" vertical="center"/>
    </xf>
    <xf numFmtId="164" fontId="9" fillId="2" borderId="0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12" fillId="2" borderId="0" xfId="2" applyFont="1" applyFill="1" applyAlignment="1">
      <alignment horizontal="centerContinuous" vertical="center"/>
    </xf>
    <xf numFmtId="0" fontId="24" fillId="0" borderId="0" xfId="2" applyFont="1" applyAlignment="1">
      <alignment horizontal="centerContinuous" vertical="center"/>
    </xf>
    <xf numFmtId="0" fontId="28" fillId="0" borderId="0" xfId="2" applyFont="1" applyAlignment="1">
      <alignment horizontal="centerContinuous" vertical="center"/>
    </xf>
    <xf numFmtId="0" fontId="11" fillId="0" borderId="0" xfId="2" applyFont="1" applyAlignment="1">
      <alignment vertical="center"/>
    </xf>
    <xf numFmtId="0" fontId="13" fillId="2" borderId="0" xfId="2" applyFont="1" applyFill="1" applyBorder="1" applyAlignment="1">
      <alignment vertical="center"/>
    </xf>
    <xf numFmtId="0" fontId="28" fillId="3" borderId="0" xfId="2" applyFont="1" applyFill="1" applyBorder="1" applyAlignment="1">
      <alignment horizontal="centerContinuous"/>
    </xf>
    <xf numFmtId="0" fontId="28" fillId="3" borderId="0" xfId="2" applyFont="1" applyFill="1" applyBorder="1" applyAlignment="1">
      <alignment horizontal="centerContinuous" vertical="center"/>
    </xf>
    <xf numFmtId="0" fontId="28" fillId="3" borderId="0" xfId="2" applyFont="1" applyFill="1" applyBorder="1" applyAlignment="1">
      <alignment horizontal="center" vertical="center"/>
    </xf>
    <xf numFmtId="0" fontId="17" fillId="2" borderId="0" xfId="2" applyFont="1" applyFill="1" applyBorder="1" applyAlignment="1">
      <alignment vertical="center"/>
    </xf>
    <xf numFmtId="0" fontId="17" fillId="0" borderId="0" xfId="2" applyFont="1" applyBorder="1" applyAlignment="1">
      <alignment vertical="center"/>
    </xf>
    <xf numFmtId="166" fontId="17" fillId="0" borderId="0" xfId="2" applyNumberFormat="1" applyFont="1" applyFill="1" applyBorder="1" applyAlignment="1">
      <alignment vertical="center"/>
    </xf>
    <xf numFmtId="0" fontId="17" fillId="0" borderId="0" xfId="2" applyFont="1" applyAlignment="1">
      <alignment vertical="center"/>
    </xf>
    <xf numFmtId="0" fontId="18" fillId="2" borderId="0" xfId="2" applyFont="1" applyFill="1" applyBorder="1" applyAlignment="1">
      <alignment vertical="center"/>
    </xf>
    <xf numFmtId="0" fontId="10" fillId="0" borderId="0" xfId="2" applyFont="1" applyBorder="1" applyAlignment="1">
      <alignment vertical="center"/>
    </xf>
    <xf numFmtId="43" fontId="10" fillId="0" borderId="0" xfId="1" applyFont="1" applyAlignment="1">
      <alignment horizontal="center" vertical="center"/>
    </xf>
    <xf numFmtId="0" fontId="18" fillId="0" borderId="0" xfId="2" applyFont="1" applyAlignment="1">
      <alignment vertical="center"/>
    </xf>
    <xf numFmtId="0" fontId="26" fillId="0" borderId="0" xfId="0" applyFont="1" applyFill="1" applyBorder="1" applyAlignment="1" applyProtection="1">
      <alignment horizontal="left" vertical="center" indent="1"/>
      <protection locked="0"/>
    </xf>
    <xf numFmtId="43" fontId="8" fillId="0" borderId="0" xfId="1" applyFont="1" applyAlignment="1">
      <alignment horizontal="center" vertical="center"/>
    </xf>
    <xf numFmtId="43" fontId="29" fillId="0" borderId="0" xfId="5" applyFont="1" applyBorder="1" applyAlignment="1">
      <alignment horizontal="center" vertical="center"/>
    </xf>
    <xf numFmtId="0" fontId="8" fillId="0" borderId="0" xfId="2" applyFont="1" applyBorder="1" applyAlignment="1">
      <alignment horizontal="left" vertical="center" indent="2"/>
    </xf>
    <xf numFmtId="0" fontId="26" fillId="0" borderId="0" xfId="0" applyFont="1" applyFill="1" applyBorder="1" applyAlignment="1" applyProtection="1">
      <alignment horizontal="left" vertical="center" wrapText="1" indent="1"/>
      <protection locked="0"/>
    </xf>
    <xf numFmtId="0" fontId="10" fillId="2" borderId="0" xfId="3" applyFont="1" applyFill="1" applyBorder="1" applyAlignment="1">
      <alignment vertical="center"/>
    </xf>
    <xf numFmtId="0" fontId="8" fillId="2" borderId="10" xfId="3" applyFont="1" applyFill="1" applyBorder="1" applyAlignment="1">
      <alignment vertical="center"/>
    </xf>
    <xf numFmtId="43" fontId="8" fillId="0" borderId="10" xfId="1" applyFont="1" applyBorder="1" applyAlignment="1">
      <alignment horizontal="center" vertical="center"/>
    </xf>
    <xf numFmtId="0" fontId="18" fillId="0" borderId="0" xfId="2" applyFont="1" applyBorder="1" applyAlignment="1">
      <alignment vertical="center"/>
    </xf>
    <xf numFmtId="0" fontId="17" fillId="2" borderId="0" xfId="3" applyFont="1" applyFill="1" applyBorder="1" applyAlignment="1">
      <alignment vertical="center"/>
    </xf>
    <xf numFmtId="0" fontId="12" fillId="0" borderId="0" xfId="4" applyFont="1" applyAlignment="1"/>
    <xf numFmtId="0" fontId="12" fillId="0" borderId="0" xfId="4" applyFont="1" applyBorder="1" applyAlignment="1">
      <alignment horizontal="center"/>
    </xf>
    <xf numFmtId="0" fontId="17" fillId="0" borderId="0" xfId="2" applyFont="1" applyFill="1" applyBorder="1" applyAlignment="1">
      <alignment vertical="center"/>
    </xf>
    <xf numFmtId="0" fontId="17" fillId="0" borderId="0" xfId="2" applyFont="1" applyFill="1" applyAlignment="1">
      <alignment vertical="center"/>
    </xf>
    <xf numFmtId="0" fontId="8" fillId="0" borderId="0" xfId="2" applyFont="1" applyAlignment="1">
      <alignment horizontal="center" vertical="center"/>
    </xf>
    <xf numFmtId="0" fontId="30" fillId="0" borderId="0" xfId="0" applyFont="1" applyFill="1" applyAlignment="1" applyProtection="1">
      <alignment vertical="center"/>
      <protection locked="0"/>
    </xf>
    <xf numFmtId="0" fontId="31" fillId="0" borderId="0" xfId="0" applyFont="1" applyFill="1" applyBorder="1" applyAlignment="1" applyProtection="1">
      <alignment horizontal="left" vertical="center"/>
      <protection locked="0"/>
    </xf>
    <xf numFmtId="0" fontId="31" fillId="0" borderId="0" xfId="0" applyFont="1" applyFill="1" applyBorder="1" applyAlignment="1" applyProtection="1">
      <alignment horizontal="center" vertical="center"/>
      <protection locked="0"/>
    </xf>
    <xf numFmtId="0" fontId="31" fillId="0" borderId="0" xfId="0" applyFont="1" applyFill="1" applyBorder="1" applyAlignment="1" applyProtection="1">
      <alignment horizontal="right" vertical="center"/>
      <protection locked="0"/>
    </xf>
    <xf numFmtId="0" fontId="3" fillId="2" borderId="0" xfId="2" applyFont="1" applyFill="1" applyAlignment="1" applyProtection="1">
      <alignment horizontal="center" vertical="center"/>
    </xf>
    <xf numFmtId="0" fontId="3" fillId="2" borderId="0" xfId="2" applyFont="1" applyFill="1" applyAlignment="1" applyProtection="1">
      <alignment vertical="center"/>
      <protection locked="0"/>
    </xf>
    <xf numFmtId="0" fontId="3" fillId="2" borderId="0" xfId="2" applyFont="1" applyFill="1" applyAlignment="1" applyProtection="1">
      <alignment vertical="center"/>
    </xf>
    <xf numFmtId="0" fontId="5" fillId="2" borderId="0" xfId="2" applyFont="1" applyFill="1" applyAlignment="1" applyProtection="1">
      <alignment horizontal="center" vertical="center"/>
    </xf>
    <xf numFmtId="0" fontId="7" fillId="2" borderId="0" xfId="2" applyFont="1" applyFill="1" applyBorder="1" applyAlignment="1" applyProtection="1">
      <alignment vertical="center"/>
      <protection locked="0"/>
    </xf>
    <xf numFmtId="0" fontId="5" fillId="2" borderId="0" xfId="2" applyFont="1" applyFill="1" applyAlignment="1" applyProtection="1">
      <alignment vertical="center"/>
    </xf>
    <xf numFmtId="0" fontId="5" fillId="2" borderId="0" xfId="2" applyFont="1" applyFill="1" applyAlignment="1" applyProtection="1">
      <alignment vertical="center"/>
      <protection locked="0"/>
    </xf>
    <xf numFmtId="0" fontId="8" fillId="2" borderId="0" xfId="2" applyFont="1" applyFill="1" applyAlignment="1" applyProtection="1">
      <alignment horizontal="center" vertical="center"/>
    </xf>
    <xf numFmtId="0" fontId="8" fillId="2" borderId="0" xfId="2" applyFont="1" applyFill="1" applyAlignment="1" applyProtection="1">
      <alignment vertical="center"/>
    </xf>
    <xf numFmtId="0" fontId="8" fillId="2" borderId="0" xfId="2" applyFont="1" applyFill="1" applyAlignment="1" applyProtection="1">
      <alignment vertical="center"/>
      <protection locked="0"/>
    </xf>
    <xf numFmtId="0" fontId="11" fillId="2" borderId="0" xfId="2" applyFont="1" applyFill="1" applyAlignment="1" applyProtection="1">
      <alignment horizontal="center" vertical="center"/>
    </xf>
    <xf numFmtId="0" fontId="12" fillId="2" borderId="0" xfId="2" applyFont="1" applyFill="1" applyAlignment="1" applyProtection="1">
      <alignment horizontal="centerContinuous" vertical="center"/>
    </xf>
    <xf numFmtId="0" fontId="11" fillId="2" borderId="0" xfId="2" applyFont="1" applyFill="1" applyAlignment="1" applyProtection="1">
      <alignment horizontal="centerContinuous" vertical="center"/>
    </xf>
    <xf numFmtId="0" fontId="11" fillId="2" borderId="0" xfId="2" applyFont="1" applyFill="1" applyAlignment="1" applyProtection="1">
      <alignment vertical="center"/>
    </xf>
    <xf numFmtId="0" fontId="11" fillId="2" borderId="0" xfId="2" applyFont="1" applyFill="1" applyAlignment="1" applyProtection="1">
      <alignment vertical="center"/>
      <protection locked="0"/>
    </xf>
    <xf numFmtId="0" fontId="16" fillId="2" borderId="0" xfId="0" applyFont="1" applyFill="1" applyBorder="1" applyAlignment="1" applyProtection="1">
      <alignment horizontal="center" vertical="center"/>
    </xf>
    <xf numFmtId="0" fontId="17" fillId="2" borderId="0" xfId="2" applyFont="1" applyFill="1" applyBorder="1" applyAlignment="1" applyProtection="1">
      <alignment vertical="center"/>
      <protection locked="0"/>
    </xf>
    <xf numFmtId="165" fontId="17" fillId="2" borderId="0" xfId="2" applyNumberFormat="1" applyFont="1" applyFill="1" applyBorder="1" applyAlignment="1" applyProtection="1">
      <alignment vertical="center"/>
      <protection locked="0"/>
    </xf>
    <xf numFmtId="0" fontId="17" fillId="2" borderId="0" xfId="2" applyFont="1" applyFill="1" applyAlignment="1" applyProtection="1">
      <alignment vertical="center"/>
    </xf>
    <xf numFmtId="0" fontId="17" fillId="2" borderId="0" xfId="2" applyFont="1" applyFill="1" applyAlignment="1" applyProtection="1">
      <alignment vertical="center"/>
      <protection locked="0"/>
    </xf>
    <xf numFmtId="0" fontId="18" fillId="2" borderId="0" xfId="2" applyFont="1" applyFill="1" applyBorder="1" applyAlignment="1" applyProtection="1">
      <alignment vertical="center"/>
    </xf>
    <xf numFmtId="0" fontId="17" fillId="2" borderId="0" xfId="2" applyFont="1" applyFill="1" applyBorder="1" applyAlignment="1" applyProtection="1">
      <alignment vertical="center"/>
    </xf>
    <xf numFmtId="165" fontId="18" fillId="2" borderId="0" xfId="2" applyNumberFormat="1" applyFont="1" applyFill="1" applyBorder="1" applyAlignment="1" applyProtection="1">
      <alignment vertical="center"/>
    </xf>
    <xf numFmtId="165" fontId="17" fillId="2" borderId="0" xfId="2" applyNumberFormat="1" applyFont="1" applyFill="1" applyBorder="1" applyAlignment="1" applyProtection="1">
      <alignment vertical="center"/>
    </xf>
    <xf numFmtId="0" fontId="17" fillId="2" borderId="0" xfId="2" applyFont="1" applyFill="1" applyAlignment="1" applyProtection="1">
      <alignment horizontal="center" vertical="center"/>
    </xf>
    <xf numFmtId="165" fontId="22" fillId="2" borderId="0" xfId="0" applyNumberFormat="1" applyFont="1" applyFill="1" applyAlignment="1" applyProtection="1">
      <alignment horizontal="right" vertical="center"/>
      <protection locked="0"/>
    </xf>
    <xf numFmtId="0" fontId="18" fillId="2" borderId="8" xfId="2" applyFont="1" applyFill="1" applyBorder="1" applyAlignment="1" applyProtection="1">
      <alignment vertical="center"/>
    </xf>
    <xf numFmtId="0" fontId="17" fillId="2" borderId="8" xfId="2" applyFont="1" applyFill="1" applyBorder="1" applyAlignment="1" applyProtection="1">
      <alignment vertical="center"/>
    </xf>
    <xf numFmtId="165" fontId="18" fillId="2" borderId="8" xfId="2" applyNumberFormat="1" applyFont="1" applyFill="1" applyBorder="1" applyAlignment="1" applyProtection="1">
      <alignment vertical="center"/>
    </xf>
    <xf numFmtId="0" fontId="18" fillId="2" borderId="0" xfId="2" applyFont="1" applyFill="1" applyBorder="1" applyAlignment="1" applyProtection="1">
      <alignment vertical="center"/>
      <protection locked="0"/>
    </xf>
    <xf numFmtId="166" fontId="17" fillId="2" borderId="0" xfId="2" applyNumberFormat="1" applyFont="1" applyFill="1" applyBorder="1" applyAlignment="1" applyProtection="1">
      <alignment vertical="center"/>
      <protection locked="0"/>
    </xf>
    <xf numFmtId="0" fontId="17" fillId="2" borderId="9" xfId="2" applyFont="1" applyFill="1" applyBorder="1" applyAlignment="1" applyProtection="1">
      <alignment vertical="center"/>
      <protection locked="0"/>
    </xf>
    <xf numFmtId="0" fontId="18" fillId="2" borderId="9" xfId="2" applyFont="1" applyFill="1" applyBorder="1" applyAlignment="1" applyProtection="1">
      <alignment vertical="center"/>
      <protection locked="0"/>
    </xf>
    <xf numFmtId="166" fontId="17" fillId="2" borderId="9" xfId="2" applyNumberFormat="1" applyFont="1" applyFill="1" applyBorder="1" applyAlignment="1" applyProtection="1">
      <alignment vertical="center"/>
      <protection locked="0"/>
    </xf>
    <xf numFmtId="0" fontId="20" fillId="2" borderId="0" xfId="2" applyFont="1" applyFill="1" applyBorder="1" applyAlignment="1" applyProtection="1">
      <alignment vertical="center"/>
    </xf>
    <xf numFmtId="0" fontId="22" fillId="2" borderId="0" xfId="0" applyFont="1" applyFill="1" applyAlignment="1" applyProtection="1">
      <alignment horizontal="right" vertical="center"/>
      <protection locked="0"/>
    </xf>
    <xf numFmtId="0" fontId="11" fillId="2" borderId="0" xfId="2" applyFont="1" applyFill="1" applyAlignment="1" applyProtection="1">
      <alignment horizontal="centerContinuous" vertical="center"/>
      <protection locked="0"/>
    </xf>
    <xf numFmtId="165" fontId="18" fillId="2" borderId="0" xfId="2" applyNumberFormat="1" applyFont="1" applyFill="1" applyBorder="1" applyAlignment="1" applyProtection="1">
      <alignment vertical="center"/>
      <protection locked="0"/>
    </xf>
    <xf numFmtId="0" fontId="22" fillId="2" borderId="0" xfId="0" applyFont="1" applyFill="1" applyBorder="1" applyAlignment="1" applyProtection="1">
      <alignment horizontal="left" vertical="center"/>
    </xf>
    <xf numFmtId="0" fontId="3" fillId="0" borderId="0" xfId="2" applyFont="1" applyAlignment="1">
      <alignment vertical="center"/>
    </xf>
    <xf numFmtId="0" fontId="4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6" fillId="0" borderId="0" xfId="2" applyFont="1" applyAlignment="1">
      <alignment vertical="center"/>
    </xf>
    <xf numFmtId="0" fontId="7" fillId="0" borderId="0" xfId="2" applyFont="1" applyBorder="1" applyAlignment="1">
      <alignment vertical="center"/>
    </xf>
    <xf numFmtId="0" fontId="6" fillId="2" borderId="0" xfId="2" applyFont="1" applyFill="1" applyAlignment="1">
      <alignment vertical="center"/>
    </xf>
    <xf numFmtId="0" fontId="5" fillId="0" borderId="0" xfId="2" applyFont="1" applyAlignment="1">
      <alignment vertical="center"/>
    </xf>
    <xf numFmtId="0" fontId="8" fillId="3" borderId="0" xfId="2" applyFont="1" applyFill="1" applyAlignment="1">
      <alignment horizontal="centerContinuous" vertical="center"/>
    </xf>
    <xf numFmtId="0" fontId="10" fillId="3" borderId="0" xfId="2" applyFont="1" applyFill="1" applyAlignment="1">
      <alignment horizontal="centerContinuous" vertical="center"/>
    </xf>
    <xf numFmtId="0" fontId="12" fillId="0" borderId="0" xfId="2" applyFont="1" applyAlignment="1">
      <alignment horizontal="centerContinuous" vertical="center"/>
    </xf>
    <xf numFmtId="0" fontId="11" fillId="0" borderId="0" xfId="2" applyFont="1" applyAlignment="1">
      <alignment horizontal="centerContinuous" vertical="center"/>
    </xf>
    <xf numFmtId="0" fontId="13" fillId="3" borderId="0" xfId="2" applyFont="1" applyFill="1" applyBorder="1" applyAlignment="1">
      <alignment vertical="center"/>
    </xf>
    <xf numFmtId="0" fontId="14" fillId="3" borderId="0" xfId="2" applyFont="1" applyFill="1" applyBorder="1" applyAlignment="1">
      <alignment horizontal="centerContinuous"/>
    </xf>
    <xf numFmtId="0" fontId="13" fillId="3" borderId="0" xfId="2" applyFont="1" applyFill="1" applyBorder="1" applyAlignment="1">
      <alignment horizontal="centerContinuous"/>
    </xf>
    <xf numFmtId="0" fontId="14" fillId="3" borderId="0" xfId="3" applyFont="1" applyFill="1" applyBorder="1" applyAlignment="1">
      <alignment horizontal="center" vertical="center"/>
    </xf>
    <xf numFmtId="0" fontId="14" fillId="3" borderId="0" xfId="3" applyFont="1" applyFill="1" applyBorder="1" applyAlignment="1">
      <alignment horizontal="centerContinuous" vertical="center"/>
    </xf>
    <xf numFmtId="0" fontId="14" fillId="3" borderId="0" xfId="2" quotePrefix="1" applyFont="1" applyFill="1" applyBorder="1" applyAlignment="1">
      <alignment horizontal="centerContinuous" vertical="center"/>
    </xf>
    <xf numFmtId="0" fontId="13" fillId="3" borderId="0" xfId="2" applyFont="1" applyFill="1" applyBorder="1" applyAlignment="1">
      <alignment horizontal="centerContinuous" vertical="center"/>
    </xf>
    <xf numFmtId="0" fontId="14" fillId="3" borderId="0" xfId="2" applyFont="1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Continuous" vertical="center"/>
    </xf>
    <xf numFmtId="0" fontId="17" fillId="0" borderId="9" xfId="2" applyFont="1" applyBorder="1" applyAlignment="1">
      <alignment vertical="center"/>
    </xf>
    <xf numFmtId="0" fontId="17" fillId="0" borderId="9" xfId="2" applyFont="1" applyFill="1" applyBorder="1" applyAlignment="1">
      <alignment vertical="center"/>
    </xf>
    <xf numFmtId="166" fontId="17" fillId="0" borderId="0" xfId="2" applyNumberFormat="1" applyFont="1" applyBorder="1" applyAlignment="1">
      <alignment vertical="center"/>
    </xf>
    <xf numFmtId="0" fontId="22" fillId="0" borderId="0" xfId="0" applyFont="1" applyFill="1" applyAlignment="1">
      <alignment horizontal="right" vertical="center"/>
    </xf>
    <xf numFmtId="0" fontId="18" fillId="0" borderId="0" xfId="2" applyFont="1" applyFill="1" applyBorder="1" applyAlignment="1">
      <alignment horizontal="centerContinuous" vertical="center"/>
    </xf>
    <xf numFmtId="166" fontId="18" fillId="0" borderId="0" xfId="2" applyNumberFormat="1" applyFont="1" applyFill="1" applyBorder="1" applyAlignment="1">
      <alignment horizontal="centerContinuous" vertical="center"/>
    </xf>
    <xf numFmtId="166" fontId="17" fillId="2" borderId="0" xfId="2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horizontal="right" vertical="center"/>
    </xf>
    <xf numFmtId="166" fontId="17" fillId="0" borderId="9" xfId="2" applyNumberFormat="1" applyFont="1" applyFill="1" applyBorder="1" applyAlignment="1">
      <alignment vertical="center"/>
    </xf>
    <xf numFmtId="0" fontId="17" fillId="0" borderId="8" xfId="2" applyFont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8" fillId="0" borderId="0" xfId="2" applyFont="1" applyFill="1" applyAlignment="1">
      <alignment horizontal="centerContinuous" vertical="center"/>
    </xf>
    <xf numFmtId="0" fontId="12" fillId="0" borderId="0" xfId="2" applyFont="1" applyFill="1" applyAlignment="1">
      <alignment horizontal="centerContinuous" vertical="center"/>
    </xf>
    <xf numFmtId="0" fontId="11" fillId="0" borderId="0" xfId="2" applyFont="1" applyFill="1" applyAlignment="1">
      <alignment horizontal="centerContinuous" vertical="center"/>
    </xf>
    <xf numFmtId="0" fontId="11" fillId="0" borderId="0" xfId="2" applyFont="1" applyFill="1" applyAlignment="1">
      <alignment vertical="center"/>
    </xf>
    <xf numFmtId="0" fontId="13" fillId="0" borderId="0" xfId="2" applyFont="1" applyFill="1" applyBorder="1" applyAlignment="1">
      <alignment vertical="center"/>
    </xf>
    <xf numFmtId="0" fontId="17" fillId="0" borderId="1" xfId="2" applyFont="1" applyBorder="1" applyAlignment="1" applyProtection="1"/>
    <xf numFmtId="0" fontId="3" fillId="0" borderId="0" xfId="2" applyFont="1" applyAlignment="1"/>
    <xf numFmtId="0" fontId="6" fillId="0" borderId="0" xfId="2" applyFont="1" applyAlignment="1"/>
    <xf numFmtId="0" fontId="13" fillId="3" borderId="0" xfId="2" applyFont="1" applyFill="1" applyBorder="1" applyAlignment="1">
      <alignment horizontal="center"/>
    </xf>
    <xf numFmtId="0" fontId="18" fillId="0" borderId="1" xfId="2" applyFont="1" applyBorder="1" applyAlignment="1" applyProtection="1"/>
    <xf numFmtId="0" fontId="32" fillId="0" borderId="1" xfId="2" applyFont="1" applyBorder="1" applyAlignment="1" applyProtection="1"/>
    <xf numFmtId="0" fontId="18" fillId="0" borderId="1" xfId="0" applyFont="1" applyFill="1" applyBorder="1" applyAlignment="1" applyProtection="1">
      <alignment horizontal="left"/>
    </xf>
    <xf numFmtId="0" fontId="17" fillId="0" borderId="1" xfId="0" applyFont="1" applyFill="1" applyBorder="1" applyAlignment="1" applyProtection="1">
      <alignment horizontal="left"/>
    </xf>
    <xf numFmtId="0" fontId="19" fillId="0" borderId="0" xfId="0" applyFont="1" applyFill="1" applyBorder="1" applyAlignment="1" applyProtection="1">
      <alignment horizontal="left"/>
    </xf>
    <xf numFmtId="0" fontId="17" fillId="0" borderId="0" xfId="2" applyFont="1" applyBorder="1" applyAlignment="1" applyProtection="1"/>
    <xf numFmtId="0" fontId="17" fillId="0" borderId="4" xfId="2" applyFont="1" applyBorder="1" applyAlignment="1" applyProtection="1"/>
    <xf numFmtId="0" fontId="19" fillId="2" borderId="0" xfId="0" applyFont="1" applyFill="1" applyBorder="1" applyAlignment="1" applyProtection="1">
      <alignment horizontal="left"/>
    </xf>
    <xf numFmtId="0" fontId="18" fillId="2" borderId="0" xfId="3" applyFont="1" applyFill="1" applyBorder="1" applyAlignment="1" applyProtection="1"/>
    <xf numFmtId="0" fontId="17" fillId="2" borderId="1" xfId="3" applyFont="1" applyFill="1" applyBorder="1" applyAlignment="1" applyProtection="1"/>
    <xf numFmtId="0" fontId="17" fillId="2" borderId="0" xfId="3" applyFont="1" applyFill="1" applyBorder="1" applyAlignment="1" applyProtection="1"/>
    <xf numFmtId="0" fontId="18" fillId="0" borderId="4" xfId="2" applyFont="1" applyBorder="1" applyAlignment="1" applyProtection="1"/>
    <xf numFmtId="0" fontId="17" fillId="2" borderId="4" xfId="3" applyFont="1" applyFill="1" applyBorder="1" applyAlignment="1" applyProtection="1"/>
    <xf numFmtId="0" fontId="17" fillId="2" borderId="7" xfId="3" applyFont="1" applyFill="1" applyBorder="1" applyAlignment="1" applyProtection="1">
      <protection locked="0"/>
    </xf>
    <xf numFmtId="0" fontId="17" fillId="0" borderId="7" xfId="2" applyFont="1" applyBorder="1" applyAlignment="1" applyProtection="1">
      <protection locked="0"/>
    </xf>
    <xf numFmtId="0" fontId="17" fillId="0" borderId="8" xfId="2" applyFont="1" applyBorder="1" applyAlignment="1" applyProtection="1"/>
    <xf numFmtId="0" fontId="17" fillId="0" borderId="0" xfId="2" applyFont="1" applyBorder="1" applyAlignment="1" applyProtection="1">
      <alignment horizontal="center"/>
    </xf>
    <xf numFmtId="0" fontId="20" fillId="0" borderId="0" xfId="2" applyFont="1" applyBorder="1" applyAlignment="1" applyProtection="1">
      <alignment horizontal="center"/>
    </xf>
    <xf numFmtId="0" fontId="19" fillId="0" borderId="0" xfId="0" applyFont="1" applyFill="1" applyBorder="1" applyAlignment="1">
      <alignment horizontal="left"/>
    </xf>
    <xf numFmtId="0" fontId="17" fillId="0" borderId="0" xfId="2" applyFont="1" applyBorder="1" applyAlignment="1"/>
    <xf numFmtId="0" fontId="17" fillId="2" borderId="0" xfId="3" applyFont="1" applyFill="1" applyBorder="1" applyAlignment="1"/>
    <xf numFmtId="0" fontId="18" fillId="0" borderId="0" xfId="2" applyFont="1" applyFill="1" applyBorder="1" applyAlignment="1">
      <alignment horizontal="centerContinuous"/>
    </xf>
    <xf numFmtId="0" fontId="17" fillId="0" borderId="0" xfId="2" applyFont="1" applyBorder="1" applyAlignment="1">
      <alignment horizontal="center"/>
    </xf>
    <xf numFmtId="0" fontId="20" fillId="0" borderId="0" xfId="2" applyFont="1" applyFill="1" applyBorder="1" applyAlignment="1" applyProtection="1">
      <alignment horizontal="left"/>
    </xf>
    <xf numFmtId="0" fontId="17" fillId="0" borderId="0" xfId="2" applyFont="1" applyFill="1" applyBorder="1" applyAlignment="1"/>
    <xf numFmtId="0" fontId="11" fillId="0" borderId="0" xfId="2" applyFont="1" applyAlignment="1"/>
    <xf numFmtId="0" fontId="8" fillId="0" borderId="0" xfId="2" applyFont="1" applyAlignment="1"/>
    <xf numFmtId="0" fontId="11" fillId="0" borderId="0" xfId="2" applyFont="1" applyFill="1" applyBorder="1" applyAlignment="1">
      <alignment horizontal="centerContinuous"/>
    </xf>
    <xf numFmtId="0" fontId="11" fillId="0" borderId="0" xfId="2" applyFont="1" applyFill="1" applyBorder="1" applyAlignment="1">
      <alignment horizontal="centerContinuous" vertical="center"/>
    </xf>
    <xf numFmtId="0" fontId="21" fillId="0" borderId="0" xfId="2" applyFont="1" applyBorder="1" applyAlignment="1" applyProtection="1"/>
    <xf numFmtId="0" fontId="18" fillId="0" borderId="0" xfId="2" applyFont="1" applyBorder="1" applyAlignment="1" applyProtection="1"/>
    <xf numFmtId="165" fontId="18" fillId="0" borderId="0" xfId="2" applyNumberFormat="1" applyFont="1" applyBorder="1" applyAlignment="1" applyProtection="1">
      <alignment vertical="center"/>
    </xf>
    <xf numFmtId="0" fontId="17" fillId="0" borderId="11" xfId="2" applyFont="1" applyBorder="1" applyAlignment="1">
      <alignment vertical="center"/>
    </xf>
    <xf numFmtId="0" fontId="9" fillId="3" borderId="12" xfId="0" applyFont="1" applyFill="1" applyBorder="1" applyAlignment="1">
      <alignment vertical="center"/>
    </xf>
    <xf numFmtId="0" fontId="8" fillId="3" borderId="14" xfId="2" applyFont="1" applyFill="1" applyBorder="1" applyAlignment="1">
      <alignment horizontal="centerContinuous" vertical="center"/>
    </xf>
    <xf numFmtId="0" fontId="12" fillId="0" borderId="14" xfId="2" applyFont="1" applyFill="1" applyBorder="1" applyAlignment="1">
      <alignment horizontal="centerContinuous" vertical="center"/>
    </xf>
    <xf numFmtId="0" fontId="11" fillId="0" borderId="15" xfId="2" applyFont="1" applyFill="1" applyBorder="1" applyAlignment="1">
      <alignment horizontal="centerContinuous" vertical="center"/>
    </xf>
    <xf numFmtId="0" fontId="14" fillId="3" borderId="14" xfId="2" applyFont="1" applyFill="1" applyBorder="1" applyAlignment="1">
      <alignment horizontal="centerContinuous"/>
    </xf>
    <xf numFmtId="0" fontId="14" fillId="3" borderId="15" xfId="3" applyFont="1" applyFill="1" applyBorder="1" applyAlignment="1">
      <alignment horizontal="centerContinuous" vertical="center"/>
    </xf>
    <xf numFmtId="0" fontId="14" fillId="3" borderId="14" xfId="2" quotePrefix="1" applyFont="1" applyFill="1" applyBorder="1" applyAlignment="1">
      <alignment horizontal="centerContinuous" vertical="center"/>
    </xf>
    <xf numFmtId="0" fontId="14" fillId="3" borderId="14" xfId="2" applyFont="1" applyFill="1" applyBorder="1" applyAlignment="1">
      <alignment horizontal="center" vertical="center"/>
    </xf>
    <xf numFmtId="166" fontId="17" fillId="0" borderId="15" xfId="2" applyNumberFormat="1" applyFont="1" applyFill="1" applyBorder="1" applyAlignment="1">
      <alignment vertical="center"/>
    </xf>
    <xf numFmtId="165" fontId="18" fillId="0" borderId="15" xfId="2" applyNumberFormat="1" applyFont="1" applyFill="1" applyBorder="1" applyAlignment="1" applyProtection="1">
      <alignment vertical="center"/>
      <protection locked="0"/>
    </xf>
    <xf numFmtId="165" fontId="17" fillId="0" borderId="15" xfId="2" applyNumberFormat="1" applyFont="1" applyFill="1" applyBorder="1" applyAlignment="1" applyProtection="1">
      <alignment vertical="center"/>
      <protection locked="0"/>
    </xf>
    <xf numFmtId="0" fontId="18" fillId="0" borderId="17" xfId="2" applyFont="1" applyBorder="1" applyAlignment="1" applyProtection="1">
      <alignment vertical="center"/>
    </xf>
    <xf numFmtId="165" fontId="18" fillId="0" borderId="18" xfId="2" applyNumberFormat="1" applyFont="1" applyFill="1" applyBorder="1" applyAlignment="1" applyProtection="1">
      <alignment vertical="center"/>
    </xf>
    <xf numFmtId="165" fontId="17" fillId="0" borderId="18" xfId="2" applyNumberFormat="1" applyFont="1" applyFill="1" applyBorder="1" applyAlignment="1" applyProtection="1">
      <alignment vertical="center"/>
    </xf>
    <xf numFmtId="0" fontId="18" fillId="0" borderId="14" xfId="2" applyFont="1" applyBorder="1" applyAlignment="1" applyProtection="1">
      <alignment vertical="center"/>
    </xf>
    <xf numFmtId="0" fontId="18" fillId="0" borderId="3" xfId="2" applyFont="1" applyBorder="1" applyAlignment="1" applyProtection="1">
      <alignment vertical="center"/>
    </xf>
    <xf numFmtId="165" fontId="18" fillId="0" borderId="6" xfId="2" applyNumberFormat="1" applyFont="1" applyFill="1" applyBorder="1" applyAlignment="1" applyProtection="1">
      <alignment vertical="center"/>
    </xf>
    <xf numFmtId="165" fontId="18" fillId="0" borderId="15" xfId="2" applyNumberFormat="1" applyFont="1" applyFill="1" applyBorder="1" applyAlignment="1" applyProtection="1">
      <alignment vertical="center"/>
    </xf>
    <xf numFmtId="0" fontId="18" fillId="0" borderId="19" xfId="2" applyFont="1" applyBorder="1" applyAlignment="1" applyProtection="1">
      <alignment vertical="center"/>
      <protection locked="0"/>
    </xf>
    <xf numFmtId="165" fontId="17" fillId="0" borderId="20" xfId="2" applyNumberFormat="1" applyFont="1" applyFill="1" applyBorder="1" applyAlignment="1" applyProtection="1">
      <alignment vertical="center"/>
      <protection locked="0"/>
    </xf>
    <xf numFmtId="0" fontId="18" fillId="0" borderId="21" xfId="2" applyFont="1" applyBorder="1" applyAlignment="1" applyProtection="1">
      <alignment vertical="center"/>
    </xf>
    <xf numFmtId="165" fontId="18" fillId="0" borderId="22" xfId="2" applyNumberFormat="1" applyFont="1" applyFill="1" applyBorder="1" applyAlignment="1" applyProtection="1">
      <alignment vertical="center"/>
    </xf>
    <xf numFmtId="0" fontId="17" fillId="0" borderId="14" xfId="2" applyFont="1" applyBorder="1" applyAlignment="1" applyProtection="1">
      <alignment vertical="center"/>
    </xf>
    <xf numFmtId="165" fontId="17" fillId="0" borderId="15" xfId="2" applyNumberFormat="1" applyFont="1" applyFill="1" applyBorder="1" applyAlignment="1" applyProtection="1">
      <alignment vertical="center"/>
    </xf>
    <xf numFmtId="165" fontId="18" fillId="0" borderId="15" xfId="2" applyNumberFormat="1" applyFont="1" applyBorder="1" applyAlignment="1" applyProtection="1">
      <alignment vertical="center"/>
    </xf>
    <xf numFmtId="0" fontId="18" fillId="0" borderId="14" xfId="2" applyFont="1" applyBorder="1" applyAlignment="1">
      <alignment vertical="center"/>
    </xf>
    <xf numFmtId="166" fontId="17" fillId="0" borderId="15" xfId="2" applyNumberFormat="1" applyFont="1" applyBorder="1" applyAlignment="1">
      <alignment vertical="center"/>
    </xf>
    <xf numFmtId="0" fontId="17" fillId="0" borderId="14" xfId="2" applyFont="1" applyFill="1" applyBorder="1" applyAlignment="1">
      <alignment horizontal="centerContinuous" vertical="center"/>
    </xf>
    <xf numFmtId="166" fontId="18" fillId="0" borderId="15" xfId="2" applyNumberFormat="1" applyFont="1" applyFill="1" applyBorder="1" applyAlignment="1">
      <alignment horizontal="centerContinuous" vertical="center"/>
    </xf>
    <xf numFmtId="0" fontId="17" fillId="0" borderId="14" xfId="2" applyFont="1" applyFill="1" applyBorder="1" applyAlignment="1">
      <alignment vertical="center"/>
    </xf>
    <xf numFmtId="0" fontId="17" fillId="0" borderId="23" xfId="2" applyFont="1" applyBorder="1" applyAlignment="1">
      <alignment vertical="center"/>
    </xf>
    <xf numFmtId="0" fontId="17" fillId="0" borderId="10" xfId="2" applyFont="1" applyBorder="1" applyAlignment="1"/>
    <xf numFmtId="0" fontId="17" fillId="0" borderId="10" xfId="2" applyFont="1" applyBorder="1" applyAlignment="1">
      <alignment vertical="center"/>
    </xf>
    <xf numFmtId="166" fontId="17" fillId="0" borderId="10" xfId="2" applyNumberFormat="1" applyFont="1" applyBorder="1" applyAlignment="1">
      <alignment vertical="center"/>
    </xf>
    <xf numFmtId="166" fontId="17" fillId="0" borderId="24" xfId="2" applyNumberFormat="1" applyFont="1" applyBorder="1" applyAlignment="1">
      <alignment vertical="center"/>
    </xf>
    <xf numFmtId="165" fontId="17" fillId="0" borderId="11" xfId="2" applyNumberFormat="1" applyFont="1" applyFill="1" applyBorder="1" applyAlignment="1" applyProtection="1">
      <alignment vertical="center"/>
      <protection locked="0"/>
    </xf>
    <xf numFmtId="165" fontId="17" fillId="0" borderId="25" xfId="2" applyNumberFormat="1" applyFont="1" applyFill="1" applyBorder="1" applyAlignment="1" applyProtection="1">
      <alignment vertical="center"/>
      <protection locked="0"/>
    </xf>
    <xf numFmtId="0" fontId="17" fillId="0" borderId="1" xfId="2" applyFont="1" applyBorder="1" applyAlignment="1"/>
    <xf numFmtId="0" fontId="32" fillId="0" borderId="1" xfId="0" applyFont="1" applyFill="1" applyBorder="1" applyAlignment="1" applyProtection="1">
      <alignment horizontal="left"/>
    </xf>
    <xf numFmtId="0" fontId="36" fillId="2" borderId="0" xfId="0" applyFont="1" applyFill="1" applyBorder="1" applyAlignment="1" applyProtection="1">
      <alignment horizontal="left"/>
    </xf>
    <xf numFmtId="0" fontId="32" fillId="2" borderId="0" xfId="3" applyFont="1" applyFill="1" applyBorder="1" applyAlignment="1" applyProtection="1"/>
    <xf numFmtId="0" fontId="36" fillId="0" borderId="8" xfId="0" applyFont="1" applyFill="1" applyBorder="1" applyAlignment="1" applyProtection="1">
      <alignment horizontal="left"/>
    </xf>
    <xf numFmtId="0" fontId="17" fillId="0" borderId="15" xfId="2" applyFont="1" applyBorder="1" applyAlignment="1">
      <alignment vertical="center"/>
    </xf>
    <xf numFmtId="165" fontId="20" fillId="0" borderId="0" xfId="2" applyNumberFormat="1" applyFont="1" applyFill="1" applyBorder="1" applyAlignment="1" applyProtection="1">
      <alignment vertical="center"/>
      <protection locked="0"/>
    </xf>
    <xf numFmtId="0" fontId="6" fillId="0" borderId="0" xfId="2" applyFont="1" applyFill="1" applyAlignment="1">
      <alignment vertical="center"/>
    </xf>
    <xf numFmtId="0" fontId="9" fillId="0" borderId="0" xfId="0" applyFont="1" applyFill="1" applyBorder="1" applyAlignment="1">
      <alignment horizontal="centerContinuous" vertical="center"/>
    </xf>
    <xf numFmtId="0" fontId="10" fillId="0" borderId="0" xfId="2" applyFont="1" applyFill="1" applyAlignment="1">
      <alignment horizontal="centerContinuous" vertical="center"/>
    </xf>
    <xf numFmtId="43" fontId="10" fillId="3" borderId="0" xfId="1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Fill="1" applyBorder="1" applyAlignment="1" applyProtection="1">
      <alignment horizontal="left" vertical="center" wrapText="1"/>
      <protection locked="0"/>
    </xf>
    <xf numFmtId="0" fontId="26" fillId="0" borderId="0" xfId="0" applyFont="1" applyFill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justify" vertical="top" wrapText="1"/>
      <protection locked="0"/>
    </xf>
    <xf numFmtId="0" fontId="9" fillId="0" borderId="0" xfId="0" applyFont="1" applyFill="1" applyBorder="1" applyAlignment="1" applyProtection="1">
      <alignment horizontal="left" vertical="center" wrapText="1"/>
      <protection locked="0"/>
    </xf>
    <xf numFmtId="0" fontId="26" fillId="0" borderId="10" xfId="0" applyFont="1" applyFill="1" applyBorder="1" applyAlignment="1" applyProtection="1">
      <alignment horizontal="justify" vertical="top" wrapText="1"/>
      <protection locked="0"/>
    </xf>
    <xf numFmtId="0" fontId="9" fillId="0" borderId="0" xfId="0" applyFont="1" applyFill="1" applyAlignment="1" applyProtection="1">
      <alignment horizontal="center" vertical="center"/>
      <protection locked="0"/>
    </xf>
    <xf numFmtId="0" fontId="26" fillId="0" borderId="10" xfId="0" applyFont="1" applyFill="1" applyBorder="1" applyAlignment="1" applyProtection="1">
      <alignment horizontal="left" vertical="center" wrapText="1"/>
      <protection locked="0"/>
    </xf>
    <xf numFmtId="0" fontId="10" fillId="3" borderId="0" xfId="0" applyFont="1" applyFill="1" applyBorder="1" applyAlignment="1" applyProtection="1">
      <alignment horizontal="center" vertical="center" wrapText="1"/>
      <protection locked="0"/>
    </xf>
    <xf numFmtId="0" fontId="26" fillId="0" borderId="0" xfId="0" applyFont="1" applyFill="1" applyBorder="1" applyAlignment="1" applyProtection="1">
      <alignment horizontal="justify" vertical="top" wrapText="1"/>
      <protection locked="0"/>
    </xf>
    <xf numFmtId="0" fontId="9" fillId="2" borderId="0" xfId="0" applyFont="1" applyFill="1" applyBorder="1" applyAlignment="1" applyProtection="1">
      <alignment horizontal="left" vertical="center" wrapText="1"/>
      <protection locked="0"/>
    </xf>
    <xf numFmtId="0" fontId="23" fillId="3" borderId="0" xfId="0" applyFont="1" applyFill="1" applyBorder="1" applyAlignment="1" applyProtection="1">
      <alignment horizontal="center" vertical="center"/>
      <protection locked="0"/>
    </xf>
    <xf numFmtId="0" fontId="24" fillId="3" borderId="0" xfId="0" applyFont="1" applyFill="1" applyBorder="1" applyAlignment="1" applyProtection="1">
      <alignment horizontal="center" vertical="center"/>
      <protection locked="0"/>
    </xf>
    <xf numFmtId="0" fontId="12" fillId="3" borderId="0" xfId="0" applyFont="1" applyFill="1" applyBorder="1" applyAlignment="1" applyProtection="1">
      <alignment horizontal="center" vertical="center" wrapText="1"/>
      <protection locked="0"/>
    </xf>
    <xf numFmtId="0" fontId="9" fillId="3" borderId="9" xfId="0" applyFont="1" applyFill="1" applyBorder="1" applyAlignment="1">
      <alignment horizontal="center" vertical="center" wrapText="1"/>
    </xf>
    <xf numFmtId="0" fontId="35" fillId="0" borderId="9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35" fillId="0" borderId="0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2" fillId="0" borderId="14" xfId="2" applyFont="1" applyBorder="1" applyAlignment="1" applyProtection="1">
      <alignment horizontal="left" vertical="center"/>
    </xf>
    <xf numFmtId="0" fontId="32" fillId="0" borderId="0" xfId="2" applyFont="1" applyBorder="1" applyAlignment="1" applyProtection="1">
      <alignment horizontal="left" vertical="center"/>
    </xf>
    <xf numFmtId="0" fontId="32" fillId="0" borderId="16" xfId="2" applyFont="1" applyBorder="1" applyAlignment="1" applyProtection="1">
      <alignment horizontal="left" vertical="center"/>
    </xf>
    <xf numFmtId="0" fontId="32" fillId="0" borderId="11" xfId="2" applyFont="1" applyBorder="1" applyAlignment="1" applyProtection="1">
      <alignment horizontal="left" vertical="center"/>
    </xf>
    <xf numFmtId="166" fontId="12" fillId="0" borderId="0" xfId="2" applyNumberFormat="1" applyFont="1" applyFill="1" applyBorder="1" applyAlignment="1">
      <alignment horizontal="center" vertical="center"/>
    </xf>
    <xf numFmtId="0" fontId="24" fillId="3" borderId="0" xfId="2" applyFont="1" applyFill="1" applyAlignment="1">
      <alignment horizontal="center" vertical="center"/>
    </xf>
    <xf numFmtId="0" fontId="24" fillId="3" borderId="0" xfId="2" applyFont="1" applyFill="1" applyBorder="1" applyAlignment="1">
      <alignment horizontal="center" vertical="center"/>
    </xf>
    <xf numFmtId="0" fontId="24" fillId="3" borderId="0" xfId="3" applyFont="1" applyFill="1" applyBorder="1" applyAlignment="1">
      <alignment horizontal="center" vertical="center"/>
    </xf>
    <xf numFmtId="0" fontId="24" fillId="3" borderId="0" xfId="3" applyFont="1" applyFill="1" applyBorder="1" applyAlignment="1">
      <alignment horizontal="center" vertical="center" wrapText="1"/>
    </xf>
  </cellXfs>
  <cellStyles count="6">
    <cellStyle name="Millares" xfId="1" builtinId="3"/>
    <cellStyle name="Millares 8" xfId="5"/>
    <cellStyle name="Normal" xfId="0" builtinId="0"/>
    <cellStyle name="Normal 10 2" xfId="4"/>
    <cellStyle name="Normal 2" xfId="2"/>
    <cellStyle name="Normal_Invi_07_LEER" xfId="3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3590192</xdr:colOff>
      <xdr:row>6</xdr:row>
      <xdr:rowOff>29307</xdr:rowOff>
    </xdr:to>
    <xdr:pic>
      <xdr:nvPicPr>
        <xdr:cNvPr id="3" name="0 Imagen" descr="GDFCOLOR.jp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231" y="131885"/>
          <a:ext cx="3758711" cy="6887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</xdr:colOff>
      <xdr:row>1</xdr:row>
      <xdr:rowOff>21647</xdr:rowOff>
    </xdr:from>
    <xdr:ext cx="2146300" cy="483870"/>
    <xdr:pic>
      <xdr:nvPicPr>
        <xdr:cNvPr id="2" name="0 Imagen" descr="GDFCOLOR.jpg">
          <a:extLst>
            <a:ext uri="{FF2B5EF4-FFF2-40B4-BE49-F238E27FC236}">
              <a16:creationId xmlns="" xmlns:a16="http://schemas.microsoft.com/office/drawing/2014/main" id="{56BB71B7-8F0E-45A0-BBC2-E1A83AD5CFC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1" y="212147"/>
          <a:ext cx="2146300" cy="48387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47625</xdr:rowOff>
    </xdr:from>
    <xdr:to>
      <xdr:col>37</xdr:col>
      <xdr:colOff>26988</xdr:colOff>
      <xdr:row>5</xdr:row>
      <xdr:rowOff>7620</xdr:rowOff>
    </xdr:to>
    <xdr:pic>
      <xdr:nvPicPr>
        <xdr:cNvPr id="2" name="0 Imagen" descr="GDFCOLOR.jpg">
          <a:extLst>
            <a:ext uri="{FF2B5EF4-FFF2-40B4-BE49-F238E27FC236}">
              <a16:creationId xmlns="" xmlns:a16="http://schemas.microsoft.com/office/drawing/2014/main" id="{376CAC95-9F3F-4F53-AC71-A30D5B466EC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180975"/>
          <a:ext cx="2060575" cy="4933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45983</xdr:rowOff>
    </xdr:from>
    <xdr:to>
      <xdr:col>44</xdr:col>
      <xdr:colOff>20970</xdr:colOff>
      <xdr:row>6</xdr:row>
      <xdr:rowOff>77816</xdr:rowOff>
    </xdr:to>
    <xdr:pic>
      <xdr:nvPicPr>
        <xdr:cNvPr id="3" name="0 Imagen" descr="GDFCOLOR.jpg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621" y="177362"/>
          <a:ext cx="3758711" cy="6887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32845</xdr:rowOff>
    </xdr:from>
    <xdr:to>
      <xdr:col>51</xdr:col>
      <xdr:colOff>370767</xdr:colOff>
      <xdr:row>6</xdr:row>
      <xdr:rowOff>54825</xdr:rowOff>
    </xdr:to>
    <xdr:pic>
      <xdr:nvPicPr>
        <xdr:cNvPr id="5" name="0 Imagen" descr="GDFCOLOR.jpg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328" y="164224"/>
          <a:ext cx="3852318" cy="6788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4</xdr:col>
      <xdr:colOff>188907</xdr:colOff>
      <xdr:row>6</xdr:row>
      <xdr:rowOff>26122</xdr:rowOff>
    </xdr:to>
    <xdr:pic>
      <xdr:nvPicPr>
        <xdr:cNvPr id="3" name="0 Imagen" descr="GDFCOLOR.jpg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239" y="132522"/>
          <a:ext cx="3758711" cy="6887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AQ97"/>
  <sheetViews>
    <sheetView showGridLines="0" zoomScale="130" zoomScaleNormal="130" zoomScaleSheetLayoutView="200" zoomScalePageLayoutView="145" workbookViewId="0">
      <selection activeCell="H23" sqref="H23"/>
    </sheetView>
  </sheetViews>
  <sheetFormatPr baseColWidth="10" defaultColWidth="11.42578125" defaultRowHeight="9"/>
  <cols>
    <col min="1" max="1" width="1.7109375" style="55" customWidth="1"/>
    <col min="2" max="2" width="2.5703125" style="84" customWidth="1"/>
    <col min="3" max="3" width="72.28515625" style="84" customWidth="1"/>
    <col min="4" max="6" width="20.7109375" style="85" customWidth="1"/>
    <col min="7" max="16384" width="11.42578125" style="58"/>
  </cols>
  <sheetData>
    <row r="1" spans="1:43" s="123" customFormat="1" ht="11.1" customHeight="1"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5"/>
      <c r="AO1" s="125"/>
      <c r="AQ1" s="125"/>
    </row>
    <row r="2" spans="1:43" s="123" customFormat="1" ht="11.1" customHeight="1"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5"/>
      <c r="AO2" s="125"/>
      <c r="AQ2" s="125"/>
    </row>
    <row r="3" spans="1:43" s="123" customFormat="1" ht="11.1" customHeight="1"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5"/>
      <c r="AO3" s="125"/>
      <c r="AQ3" s="125"/>
    </row>
    <row r="4" spans="1:43" s="123" customFormat="1" ht="11.1" customHeight="1"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4"/>
      <c r="AM4" s="125"/>
      <c r="AO4" s="125"/>
      <c r="AQ4" s="125"/>
    </row>
    <row r="5" spans="1:43" s="123" customFormat="1" ht="11.1" customHeight="1"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5"/>
      <c r="AO5" s="125"/>
      <c r="AQ5" s="125"/>
    </row>
    <row r="6" spans="1:43" s="123" customFormat="1" ht="11.1" customHeight="1"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6"/>
      <c r="AO6" s="126"/>
      <c r="AQ6" s="126"/>
    </row>
    <row r="7" spans="1:43" s="123" customFormat="1" ht="11.1" customHeight="1"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124"/>
      <c r="T7" s="124"/>
      <c r="U7" s="124"/>
      <c r="V7" s="124"/>
      <c r="W7" s="124"/>
      <c r="X7" s="124"/>
      <c r="Y7" s="124"/>
      <c r="Z7" s="124"/>
      <c r="AA7" s="124"/>
      <c r="AB7" s="124"/>
      <c r="AC7" s="124"/>
      <c r="AD7" s="124"/>
      <c r="AE7" s="124"/>
      <c r="AF7" s="124"/>
      <c r="AG7" s="124"/>
      <c r="AH7" s="124"/>
      <c r="AI7" s="124"/>
      <c r="AJ7" s="124"/>
      <c r="AK7" s="124"/>
      <c r="AL7" s="124"/>
      <c r="AM7" s="126"/>
      <c r="AO7" s="126"/>
      <c r="AQ7" s="126"/>
    </row>
    <row r="8" spans="1:43" ht="11.1" customHeight="1">
      <c r="A8" s="58"/>
      <c r="B8" s="300" t="s">
        <v>197</v>
      </c>
      <c r="C8" s="300"/>
      <c r="D8" s="300"/>
      <c r="E8" s="300"/>
      <c r="F8" s="300"/>
    </row>
    <row r="9" spans="1:43" ht="11.1" customHeight="1">
      <c r="A9" s="58"/>
      <c r="B9" s="300" t="s">
        <v>198</v>
      </c>
      <c r="C9" s="300"/>
      <c r="D9" s="300"/>
      <c r="E9" s="300"/>
      <c r="F9" s="300"/>
    </row>
    <row r="10" spans="1:43" ht="11.1" customHeight="1">
      <c r="A10" s="58"/>
      <c r="B10" s="301" t="s">
        <v>265</v>
      </c>
      <c r="C10" s="301"/>
      <c r="D10" s="301"/>
      <c r="E10" s="301"/>
      <c r="F10" s="301"/>
    </row>
    <row r="11" spans="1:43" ht="11.1" customHeight="1">
      <c r="A11" s="58"/>
      <c r="B11" s="300" t="s">
        <v>199</v>
      </c>
      <c r="C11" s="300"/>
      <c r="D11" s="300"/>
      <c r="E11" s="300"/>
      <c r="F11" s="300"/>
    </row>
    <row r="12" spans="1:43" ht="3.95" customHeight="1">
      <c r="B12" s="56"/>
      <c r="C12" s="56"/>
      <c r="D12" s="57"/>
      <c r="E12" s="57"/>
      <c r="F12" s="57"/>
    </row>
    <row r="13" spans="1:43" s="59" customFormat="1" ht="11.1" customHeight="1">
      <c r="A13" s="55"/>
      <c r="B13" s="302" t="s">
        <v>200</v>
      </c>
      <c r="C13" s="302"/>
      <c r="D13" s="302" t="s">
        <v>201</v>
      </c>
      <c r="E13" s="302" t="s">
        <v>10</v>
      </c>
      <c r="F13" s="302" t="s">
        <v>202</v>
      </c>
    </row>
    <row r="14" spans="1:43" s="59" customFormat="1" ht="11.1" customHeight="1">
      <c r="A14" s="55"/>
      <c r="B14" s="302"/>
      <c r="C14" s="302"/>
      <c r="D14" s="302"/>
      <c r="E14" s="302"/>
      <c r="F14" s="302"/>
    </row>
    <row r="15" spans="1:43" s="59" customFormat="1" ht="11.1" customHeight="1">
      <c r="A15" s="55"/>
      <c r="B15" s="302"/>
      <c r="C15" s="302"/>
      <c r="D15" s="302"/>
      <c r="E15" s="302"/>
      <c r="F15" s="302"/>
    </row>
    <row r="16" spans="1:43" s="59" customFormat="1" ht="4.9000000000000004" customHeight="1">
      <c r="A16" s="60"/>
      <c r="B16" s="61"/>
      <c r="C16" s="61"/>
      <c r="D16" s="62"/>
      <c r="E16" s="62"/>
      <c r="F16" s="62"/>
    </row>
    <row r="17" spans="1:6" s="59" customFormat="1" ht="13.15" customHeight="1">
      <c r="A17" s="60"/>
      <c r="B17" s="290" t="s">
        <v>203</v>
      </c>
      <c r="C17" s="290"/>
      <c r="D17" s="63">
        <f>D19+D20+D21</f>
        <v>2244433169</v>
      </c>
      <c r="E17" s="63">
        <f>E19+E20+E21</f>
        <v>1695013746</v>
      </c>
      <c r="F17" s="63">
        <f>F19+F20+F21</f>
        <v>1695013746</v>
      </c>
    </row>
    <row r="18" spans="1:6" s="59" customFormat="1" ht="4.9000000000000004" customHeight="1">
      <c r="A18" s="60"/>
      <c r="B18" s="64"/>
      <c r="C18" s="64"/>
      <c r="D18" s="65"/>
      <c r="E18" s="65"/>
      <c r="F18" s="65"/>
    </row>
    <row r="19" spans="1:6" s="59" customFormat="1" ht="13.15" customHeight="1">
      <c r="A19" s="60"/>
      <c r="B19" s="66"/>
      <c r="C19" s="64" t="s">
        <v>204</v>
      </c>
      <c r="D19" s="65">
        <v>2244433169</v>
      </c>
      <c r="E19" s="65">
        <v>1695013746</v>
      </c>
      <c r="F19" s="65">
        <v>1695013746</v>
      </c>
    </row>
    <row r="20" spans="1:6" s="59" customFormat="1" ht="13.15" customHeight="1">
      <c r="A20" s="60"/>
      <c r="B20" s="66"/>
      <c r="C20" s="64" t="s">
        <v>205</v>
      </c>
      <c r="D20" s="65"/>
      <c r="E20" s="65"/>
      <c r="F20" s="65"/>
    </row>
    <row r="21" spans="1:6" s="59" customFormat="1" ht="13.15" customHeight="1">
      <c r="A21" s="60"/>
      <c r="B21" s="66"/>
      <c r="C21" s="64" t="s">
        <v>206</v>
      </c>
      <c r="D21" s="67"/>
      <c r="E21" s="67">
        <f t="shared" ref="E21:F21" si="0">E62</f>
        <v>0</v>
      </c>
      <c r="F21" s="67">
        <f t="shared" si="0"/>
        <v>0</v>
      </c>
    </row>
    <row r="22" spans="1:6" s="59" customFormat="1" ht="4.9000000000000004" customHeight="1">
      <c r="A22" s="60"/>
      <c r="B22" s="64"/>
      <c r="C22" s="64"/>
      <c r="D22" s="65"/>
      <c r="E22" s="65"/>
      <c r="F22" s="65"/>
    </row>
    <row r="23" spans="1:6" s="59" customFormat="1" ht="13.15" customHeight="1">
      <c r="A23" s="60"/>
      <c r="B23" s="290" t="s">
        <v>207</v>
      </c>
      <c r="C23" s="290"/>
      <c r="D23" s="63">
        <f>D25+D26</f>
        <v>2244433169</v>
      </c>
      <c r="E23" s="63">
        <f t="shared" ref="E23:F23" si="1">E25+E26</f>
        <v>1656274096</v>
      </c>
      <c r="F23" s="63">
        <f t="shared" si="1"/>
        <v>1656274096</v>
      </c>
    </row>
    <row r="24" spans="1:6" s="59" customFormat="1" ht="4.9000000000000004" customHeight="1">
      <c r="A24" s="60"/>
      <c r="B24" s="64"/>
      <c r="C24" s="64"/>
      <c r="D24" s="65"/>
      <c r="E24" s="65"/>
      <c r="F24" s="65"/>
    </row>
    <row r="25" spans="1:6" s="59" customFormat="1" ht="13.15" customHeight="1">
      <c r="A25" s="60"/>
      <c r="B25" s="66"/>
      <c r="C25" s="64" t="s">
        <v>208</v>
      </c>
      <c r="D25" s="65">
        <v>2244433169</v>
      </c>
      <c r="E25" s="65">
        <v>1656274096</v>
      </c>
      <c r="F25" s="65">
        <v>1656274096</v>
      </c>
    </row>
    <row r="26" spans="1:6" s="59" customFormat="1" ht="13.15" customHeight="1">
      <c r="A26" s="60"/>
      <c r="B26" s="66"/>
      <c r="C26" s="64" t="s">
        <v>209</v>
      </c>
      <c r="D26" s="65"/>
      <c r="E26" s="65"/>
      <c r="F26" s="65"/>
    </row>
    <row r="27" spans="1:6" s="59" customFormat="1" ht="4.9000000000000004" customHeight="1">
      <c r="A27" s="60"/>
      <c r="B27" s="64"/>
      <c r="C27" s="64"/>
      <c r="D27" s="65"/>
      <c r="E27" s="65"/>
      <c r="F27" s="65"/>
    </row>
    <row r="28" spans="1:6" s="59" customFormat="1" ht="13.15" customHeight="1">
      <c r="A28" s="60"/>
      <c r="B28" s="290" t="s">
        <v>210</v>
      </c>
      <c r="C28" s="290"/>
      <c r="D28" s="63">
        <f>D30+D31</f>
        <v>0</v>
      </c>
      <c r="E28" s="63">
        <f>E30+E31</f>
        <v>0</v>
      </c>
      <c r="F28" s="63">
        <f>F30+F31</f>
        <v>0</v>
      </c>
    </row>
    <row r="29" spans="1:6" s="59" customFormat="1" ht="4.9000000000000004" customHeight="1">
      <c r="A29" s="60"/>
      <c r="B29" s="64"/>
      <c r="C29" s="64"/>
      <c r="D29" s="65"/>
      <c r="E29" s="65"/>
      <c r="F29" s="65"/>
    </row>
    <row r="30" spans="1:6" s="59" customFormat="1" ht="13.15" customHeight="1">
      <c r="A30" s="60"/>
      <c r="B30" s="66"/>
      <c r="C30" s="64" t="s">
        <v>211</v>
      </c>
      <c r="D30" s="67">
        <v>0</v>
      </c>
      <c r="E30" s="67">
        <v>0</v>
      </c>
      <c r="F30" s="67">
        <v>0</v>
      </c>
    </row>
    <row r="31" spans="1:6" s="59" customFormat="1" ht="13.15" customHeight="1">
      <c r="A31" s="60"/>
      <c r="B31" s="66"/>
      <c r="C31" s="64" t="s">
        <v>212</v>
      </c>
      <c r="D31" s="67"/>
      <c r="E31" s="67">
        <v>0</v>
      </c>
      <c r="F31" s="67">
        <v>0</v>
      </c>
    </row>
    <row r="32" spans="1:6" s="59" customFormat="1" ht="4.9000000000000004" customHeight="1">
      <c r="A32" s="60"/>
      <c r="B32" s="64"/>
      <c r="C32" s="64"/>
      <c r="D32" s="65"/>
      <c r="E32" s="65"/>
      <c r="F32" s="65"/>
    </row>
    <row r="33" spans="1:6" s="59" customFormat="1" ht="13.15" customHeight="1">
      <c r="A33" s="60"/>
      <c r="B33" s="290" t="s">
        <v>213</v>
      </c>
      <c r="C33" s="290"/>
      <c r="D33" s="63">
        <f>D17-D23+D28</f>
        <v>0</v>
      </c>
      <c r="E33" s="63">
        <f>E17-E23+E28</f>
        <v>38739650</v>
      </c>
      <c r="F33" s="63">
        <f t="shared" ref="F33" si="2">F17-F23+F28</f>
        <v>38739650</v>
      </c>
    </row>
    <row r="34" spans="1:6" s="59" customFormat="1" ht="4.9000000000000004" customHeight="1">
      <c r="A34" s="60"/>
      <c r="B34" s="64"/>
      <c r="C34" s="64"/>
      <c r="D34" s="65"/>
      <c r="E34" s="65"/>
      <c r="F34" s="65"/>
    </row>
    <row r="35" spans="1:6" s="59" customFormat="1" ht="13.15" customHeight="1">
      <c r="A35" s="60"/>
      <c r="B35" s="290" t="s">
        <v>214</v>
      </c>
      <c r="C35" s="290"/>
      <c r="D35" s="63">
        <f>D33-D21</f>
        <v>0</v>
      </c>
      <c r="E35" s="63">
        <f>E33-E21</f>
        <v>38739650</v>
      </c>
      <c r="F35" s="63">
        <f>F33-F21</f>
        <v>38739650</v>
      </c>
    </row>
    <row r="36" spans="1:6" s="59" customFormat="1" ht="4.9000000000000004" customHeight="1">
      <c r="A36" s="60"/>
      <c r="B36" s="64"/>
      <c r="C36" s="64"/>
      <c r="D36" s="65"/>
      <c r="E36" s="65"/>
      <c r="F36" s="65"/>
    </row>
    <row r="37" spans="1:6" s="59" customFormat="1" ht="25.15" customHeight="1">
      <c r="A37" s="60"/>
      <c r="B37" s="294" t="s">
        <v>215</v>
      </c>
      <c r="C37" s="294"/>
      <c r="D37" s="68">
        <f>D35-D28</f>
        <v>0</v>
      </c>
      <c r="E37" s="68">
        <f>E35-E28</f>
        <v>38739650</v>
      </c>
      <c r="F37" s="68">
        <f>F35-F28</f>
        <v>38739650</v>
      </c>
    </row>
    <row r="38" spans="1:6" s="59" customFormat="1" ht="6.6" customHeight="1">
      <c r="A38" s="60"/>
      <c r="B38" s="69"/>
      <c r="C38" s="69"/>
      <c r="D38" s="70"/>
      <c r="E38" s="70"/>
      <c r="F38" s="70"/>
    </row>
    <row r="39" spans="1:6" s="59" customFormat="1" ht="11.1" customHeight="1">
      <c r="A39" s="60"/>
      <c r="B39" s="297" t="s">
        <v>200</v>
      </c>
      <c r="C39" s="297"/>
      <c r="D39" s="289" t="s">
        <v>216</v>
      </c>
      <c r="E39" s="289" t="s">
        <v>10</v>
      </c>
      <c r="F39" s="289" t="s">
        <v>154</v>
      </c>
    </row>
    <row r="40" spans="1:6" s="59" customFormat="1" ht="11.1" customHeight="1">
      <c r="A40" s="60"/>
      <c r="B40" s="297"/>
      <c r="C40" s="297"/>
      <c r="D40" s="289"/>
      <c r="E40" s="289"/>
      <c r="F40" s="289"/>
    </row>
    <row r="41" spans="1:6" s="59" customFormat="1" ht="11.1" customHeight="1">
      <c r="A41" s="60"/>
      <c r="B41" s="297"/>
      <c r="C41" s="297"/>
      <c r="D41" s="289"/>
      <c r="E41" s="289"/>
      <c r="F41" s="289"/>
    </row>
    <row r="42" spans="1:6" s="59" customFormat="1" ht="13.15" customHeight="1">
      <c r="A42" s="60"/>
      <c r="B42" s="290" t="s">
        <v>217</v>
      </c>
      <c r="C42" s="290"/>
      <c r="D42" s="63">
        <f>D44+D45</f>
        <v>0</v>
      </c>
      <c r="E42" s="63">
        <f t="shared" ref="E42:F42" si="3">E44+E45</f>
        <v>0</v>
      </c>
      <c r="F42" s="63">
        <f t="shared" si="3"/>
        <v>0</v>
      </c>
    </row>
    <row r="43" spans="1:6" s="59" customFormat="1" ht="4.9000000000000004" customHeight="1">
      <c r="A43" s="60"/>
      <c r="B43" s="64"/>
      <c r="C43" s="64"/>
      <c r="D43" s="65"/>
      <c r="E43" s="65"/>
      <c r="F43" s="65"/>
    </row>
    <row r="44" spans="1:6" s="59" customFormat="1" ht="13.15" customHeight="1">
      <c r="A44" s="60"/>
      <c r="B44" s="66"/>
      <c r="C44" s="64" t="s">
        <v>218</v>
      </c>
      <c r="D44" s="65"/>
      <c r="E44" s="65"/>
      <c r="F44" s="65"/>
    </row>
    <row r="45" spans="1:6" s="59" customFormat="1" ht="13.15" customHeight="1">
      <c r="A45" s="60"/>
      <c r="B45" s="71"/>
      <c r="C45" s="64" t="s">
        <v>219</v>
      </c>
      <c r="D45" s="65"/>
      <c r="E45" s="65"/>
      <c r="F45" s="65"/>
    </row>
    <row r="46" spans="1:6" s="59" customFormat="1" ht="4.9000000000000004" customHeight="1">
      <c r="A46" s="60"/>
      <c r="B46" s="64"/>
      <c r="C46" s="64"/>
      <c r="D46" s="65"/>
      <c r="E46" s="65"/>
      <c r="F46" s="65"/>
    </row>
    <row r="47" spans="1:6" s="59" customFormat="1" ht="15" customHeight="1">
      <c r="A47" s="60"/>
      <c r="B47" s="296" t="s">
        <v>220</v>
      </c>
      <c r="C47" s="296"/>
      <c r="D47" s="68">
        <f>D37+D42</f>
        <v>0</v>
      </c>
      <c r="E47" s="68">
        <f>E37+E42</f>
        <v>38739650</v>
      </c>
      <c r="F47" s="68">
        <f>F37+F42</f>
        <v>38739650</v>
      </c>
    </row>
    <row r="48" spans="1:6" s="59" customFormat="1" ht="4.9000000000000004" customHeight="1">
      <c r="A48" s="60"/>
      <c r="B48" s="64"/>
      <c r="C48" s="64"/>
      <c r="D48" s="65"/>
      <c r="E48" s="65"/>
      <c r="F48" s="65"/>
    </row>
    <row r="49" spans="1:6" s="59" customFormat="1" ht="11.1" customHeight="1">
      <c r="A49" s="60"/>
      <c r="B49" s="297" t="s">
        <v>200</v>
      </c>
      <c r="C49" s="297"/>
      <c r="D49" s="289" t="s">
        <v>201</v>
      </c>
      <c r="E49" s="289" t="s">
        <v>10</v>
      </c>
      <c r="F49" s="289" t="s">
        <v>202</v>
      </c>
    </row>
    <row r="50" spans="1:6" s="59" customFormat="1" ht="11.1" customHeight="1">
      <c r="A50" s="60"/>
      <c r="B50" s="297"/>
      <c r="C50" s="297"/>
      <c r="D50" s="289"/>
      <c r="E50" s="289"/>
      <c r="F50" s="289"/>
    </row>
    <row r="51" spans="1:6" s="59" customFormat="1" ht="11.1" customHeight="1">
      <c r="A51" s="60"/>
      <c r="B51" s="297"/>
      <c r="C51" s="297"/>
      <c r="D51" s="289"/>
      <c r="E51" s="289"/>
      <c r="F51" s="289"/>
    </row>
    <row r="52" spans="1:6" s="59" customFormat="1" ht="13.15" customHeight="1">
      <c r="A52" s="60"/>
      <c r="B52" s="290" t="s">
        <v>221</v>
      </c>
      <c r="C52" s="290"/>
      <c r="D52" s="63">
        <f>D54+D55</f>
        <v>0</v>
      </c>
      <c r="E52" s="63">
        <f t="shared" ref="E52:F52" si="4">E54+E55</f>
        <v>0</v>
      </c>
      <c r="F52" s="63">
        <f t="shared" si="4"/>
        <v>0</v>
      </c>
    </row>
    <row r="53" spans="1:6" s="59" customFormat="1" ht="6.6" customHeight="1">
      <c r="A53" s="60"/>
      <c r="B53" s="64"/>
      <c r="C53" s="64"/>
      <c r="D53" s="65"/>
      <c r="E53" s="65"/>
      <c r="F53" s="65"/>
    </row>
    <row r="54" spans="1:6" s="59" customFormat="1" ht="13.15" customHeight="1">
      <c r="A54" s="60"/>
      <c r="B54" s="66"/>
      <c r="C54" s="64" t="s">
        <v>222</v>
      </c>
      <c r="D54" s="65"/>
      <c r="E54" s="65"/>
      <c r="F54" s="65"/>
    </row>
    <row r="55" spans="1:6" s="59" customFormat="1" ht="13.15" customHeight="1">
      <c r="A55" s="60"/>
      <c r="B55" s="66"/>
      <c r="C55" s="64" t="s">
        <v>223</v>
      </c>
      <c r="D55" s="65"/>
      <c r="E55" s="65"/>
      <c r="F55" s="65"/>
    </row>
    <row r="56" spans="1:6" s="59" customFormat="1" ht="4.9000000000000004" customHeight="1">
      <c r="A56" s="60"/>
      <c r="B56" s="64"/>
      <c r="C56" s="64"/>
      <c r="D56" s="65"/>
      <c r="E56" s="65"/>
      <c r="F56" s="65"/>
    </row>
    <row r="57" spans="1:6" s="59" customFormat="1" ht="13.15" customHeight="1">
      <c r="A57" s="60"/>
      <c r="B57" s="290" t="s">
        <v>224</v>
      </c>
      <c r="C57" s="290"/>
      <c r="D57" s="63">
        <f>D59+D60</f>
        <v>0</v>
      </c>
      <c r="E57" s="63">
        <f t="shared" ref="E57:F57" si="5">E59+E60</f>
        <v>0</v>
      </c>
      <c r="F57" s="63">
        <f t="shared" si="5"/>
        <v>0</v>
      </c>
    </row>
    <row r="58" spans="1:6" s="59" customFormat="1" ht="4.9000000000000004" customHeight="1">
      <c r="A58" s="60"/>
      <c r="B58" s="64"/>
      <c r="C58" s="64"/>
      <c r="D58" s="65"/>
      <c r="E58" s="65"/>
      <c r="F58" s="65"/>
    </row>
    <row r="59" spans="1:6" s="59" customFormat="1" ht="13.15" customHeight="1">
      <c r="A59" s="60"/>
      <c r="B59" s="66"/>
      <c r="C59" s="64" t="s">
        <v>225</v>
      </c>
      <c r="D59" s="65"/>
      <c r="E59" s="65"/>
      <c r="F59" s="65"/>
    </row>
    <row r="60" spans="1:6" s="59" customFormat="1" ht="13.15" customHeight="1">
      <c r="A60" s="60"/>
      <c r="B60" s="71"/>
      <c r="C60" s="64" t="s">
        <v>226</v>
      </c>
      <c r="D60" s="65"/>
      <c r="E60" s="65"/>
      <c r="F60" s="65"/>
    </row>
    <row r="61" spans="1:6" s="59" customFormat="1" ht="6.6" customHeight="1">
      <c r="A61" s="60"/>
      <c r="B61" s="64"/>
      <c r="C61" s="64"/>
      <c r="D61" s="72"/>
      <c r="E61" s="72"/>
      <c r="F61" s="72"/>
    </row>
    <row r="62" spans="1:6" s="59" customFormat="1" ht="13.15" customHeight="1">
      <c r="A62" s="60"/>
      <c r="B62" s="296" t="s">
        <v>227</v>
      </c>
      <c r="C62" s="296"/>
      <c r="D62" s="68">
        <f>D52-D57</f>
        <v>0</v>
      </c>
      <c r="E62" s="68">
        <f>E52-E57</f>
        <v>0</v>
      </c>
      <c r="F62" s="68">
        <f>F52-F57</f>
        <v>0</v>
      </c>
    </row>
    <row r="63" spans="1:6" s="59" customFormat="1" ht="6.6" customHeight="1">
      <c r="A63" s="60"/>
      <c r="B63" s="64"/>
      <c r="C63" s="64"/>
      <c r="D63" s="65"/>
      <c r="E63" s="65"/>
      <c r="F63" s="65"/>
    </row>
    <row r="64" spans="1:6" s="59" customFormat="1" ht="6.6" customHeight="1">
      <c r="A64" s="60"/>
      <c r="B64" s="297" t="s">
        <v>200</v>
      </c>
      <c r="C64" s="297"/>
      <c r="D64" s="289" t="s">
        <v>201</v>
      </c>
      <c r="E64" s="289" t="s">
        <v>10</v>
      </c>
      <c r="F64" s="289" t="s">
        <v>202</v>
      </c>
    </row>
    <row r="65" spans="1:6" s="59" customFormat="1" ht="6.6" customHeight="1">
      <c r="A65" s="60"/>
      <c r="B65" s="297"/>
      <c r="C65" s="297"/>
      <c r="D65" s="289"/>
      <c r="E65" s="289"/>
      <c r="F65" s="289"/>
    </row>
    <row r="66" spans="1:6" s="59" customFormat="1" ht="6.6" customHeight="1">
      <c r="A66" s="60"/>
      <c r="B66" s="297"/>
      <c r="C66" s="297"/>
      <c r="D66" s="289"/>
      <c r="E66" s="289"/>
      <c r="F66" s="289"/>
    </row>
    <row r="67" spans="1:6" s="59" customFormat="1" ht="13.15" customHeight="1">
      <c r="A67" s="60"/>
      <c r="B67" s="299" t="s">
        <v>204</v>
      </c>
      <c r="C67" s="299"/>
      <c r="D67" s="73">
        <f>D19</f>
        <v>2244433169</v>
      </c>
      <c r="E67" s="73">
        <f t="shared" ref="E67:F67" si="6">E19</f>
        <v>1695013746</v>
      </c>
      <c r="F67" s="73">
        <f t="shared" si="6"/>
        <v>1695013746</v>
      </c>
    </row>
    <row r="68" spans="1:6" s="59" customFormat="1" ht="13.15" customHeight="1">
      <c r="A68" s="60"/>
      <c r="B68" s="292" t="s">
        <v>228</v>
      </c>
      <c r="C68" s="292"/>
      <c r="D68" s="67">
        <f>D69-D70</f>
        <v>0</v>
      </c>
      <c r="E68" s="67">
        <f t="shared" ref="E68:F68" si="7">E69-E70</f>
        <v>0</v>
      </c>
      <c r="F68" s="67">
        <f t="shared" si="7"/>
        <v>0</v>
      </c>
    </row>
    <row r="69" spans="1:6" s="59" customFormat="1" ht="13.15" customHeight="1">
      <c r="A69" s="60"/>
      <c r="B69" s="66"/>
      <c r="C69" s="74" t="s">
        <v>222</v>
      </c>
      <c r="D69" s="73"/>
      <c r="E69" s="73">
        <f t="shared" ref="E69:F69" si="8">E54</f>
        <v>0</v>
      </c>
      <c r="F69" s="73">
        <f t="shared" si="8"/>
        <v>0</v>
      </c>
    </row>
    <row r="70" spans="1:6" s="59" customFormat="1" ht="13.15" customHeight="1">
      <c r="A70" s="60"/>
      <c r="B70" s="66"/>
      <c r="C70" s="64" t="s">
        <v>225</v>
      </c>
      <c r="D70" s="67">
        <f>D59</f>
        <v>0</v>
      </c>
      <c r="E70" s="67">
        <f t="shared" ref="E70:F70" si="9">E59</f>
        <v>0</v>
      </c>
      <c r="F70" s="67">
        <f t="shared" si="9"/>
        <v>0</v>
      </c>
    </row>
    <row r="71" spans="1:6" s="59" customFormat="1" ht="13.15" customHeight="1">
      <c r="A71" s="60"/>
      <c r="B71" s="293" t="s">
        <v>208</v>
      </c>
      <c r="C71" s="293"/>
      <c r="D71" s="67">
        <f>D25</f>
        <v>2244433169</v>
      </c>
      <c r="E71" s="67">
        <f t="shared" ref="E71:F71" si="10">E25</f>
        <v>1656274096</v>
      </c>
      <c r="F71" s="67">
        <f t="shared" si="10"/>
        <v>1656274096</v>
      </c>
    </row>
    <row r="72" spans="1:6" s="59" customFormat="1" ht="6.6" customHeight="1">
      <c r="A72" s="60"/>
      <c r="B72" s="66"/>
      <c r="C72" s="64"/>
      <c r="D72" s="70"/>
      <c r="E72" s="70"/>
      <c r="F72" s="70"/>
    </row>
    <row r="73" spans="1:6" s="59" customFormat="1" ht="13.15" customHeight="1">
      <c r="A73" s="60"/>
      <c r="B73" s="293" t="s">
        <v>211</v>
      </c>
      <c r="C73" s="293"/>
      <c r="D73" s="67">
        <f>D30</f>
        <v>0</v>
      </c>
      <c r="E73" s="67">
        <f t="shared" ref="E73:F73" si="11">E30</f>
        <v>0</v>
      </c>
      <c r="F73" s="67">
        <f t="shared" si="11"/>
        <v>0</v>
      </c>
    </row>
    <row r="74" spans="1:6" s="59" customFormat="1" ht="6.6" customHeight="1">
      <c r="A74" s="60"/>
      <c r="B74" s="64"/>
      <c r="C74" s="64"/>
      <c r="D74" s="65"/>
      <c r="E74" s="65"/>
      <c r="F74" s="65"/>
    </row>
    <row r="75" spans="1:6" s="59" customFormat="1" ht="13.15" customHeight="1">
      <c r="A75" s="60"/>
      <c r="B75" s="290" t="s">
        <v>229</v>
      </c>
      <c r="C75" s="290"/>
      <c r="D75" s="63">
        <f>D67+D68-D71+D73</f>
        <v>0</v>
      </c>
      <c r="E75" s="63">
        <f t="shared" ref="E75:F75" si="12">E67+E68-E71+E73</f>
        <v>38739650</v>
      </c>
      <c r="F75" s="63">
        <f t="shared" si="12"/>
        <v>38739650</v>
      </c>
    </row>
    <row r="76" spans="1:6" s="59" customFormat="1" ht="6.6" customHeight="1">
      <c r="A76" s="60"/>
      <c r="B76" s="64"/>
      <c r="C76" s="64"/>
      <c r="D76" s="65"/>
      <c r="E76" s="65"/>
      <c r="F76" s="65"/>
    </row>
    <row r="77" spans="1:6" s="59" customFormat="1" ht="25.15" customHeight="1">
      <c r="A77" s="60"/>
      <c r="B77" s="298" t="s">
        <v>230</v>
      </c>
      <c r="C77" s="298"/>
      <c r="D77" s="63">
        <f>D75-D68</f>
        <v>0</v>
      </c>
      <c r="E77" s="63">
        <f t="shared" ref="E77:F77" si="13">E75-E68</f>
        <v>38739650</v>
      </c>
      <c r="F77" s="63">
        <f t="shared" si="13"/>
        <v>38739650</v>
      </c>
    </row>
    <row r="78" spans="1:6" s="59" customFormat="1" ht="4.9000000000000004" customHeight="1">
      <c r="A78" s="60"/>
      <c r="B78" s="64"/>
      <c r="C78" s="64"/>
      <c r="D78" s="65"/>
      <c r="E78" s="65"/>
      <c r="F78" s="65"/>
    </row>
    <row r="79" spans="1:6" s="59" customFormat="1" ht="13.15" customHeight="1">
      <c r="A79" s="60"/>
      <c r="B79" s="293" t="s">
        <v>205</v>
      </c>
      <c r="C79" s="293"/>
      <c r="D79" s="67">
        <f>D20</f>
        <v>0</v>
      </c>
      <c r="E79" s="67">
        <f t="shared" ref="E79:F79" si="14">E20</f>
        <v>0</v>
      </c>
      <c r="F79" s="67">
        <f t="shared" si="14"/>
        <v>0</v>
      </c>
    </row>
    <row r="80" spans="1:6" s="59" customFormat="1" ht="4.9000000000000004" customHeight="1">
      <c r="A80" s="60"/>
      <c r="B80" s="64"/>
      <c r="C80" s="66"/>
      <c r="D80" s="65"/>
      <c r="E80" s="65"/>
      <c r="F80" s="65"/>
    </row>
    <row r="81" spans="1:6" s="59" customFormat="1" ht="13.15" customHeight="1">
      <c r="A81" s="60"/>
      <c r="B81" s="292" t="s">
        <v>231</v>
      </c>
      <c r="C81" s="292"/>
      <c r="D81" s="63">
        <f>D55-D60</f>
        <v>0</v>
      </c>
      <c r="E81" s="63">
        <f t="shared" ref="E81:F81" si="15">E55-E60</f>
        <v>0</v>
      </c>
      <c r="F81" s="63">
        <f t="shared" si="15"/>
        <v>0</v>
      </c>
    </row>
    <row r="82" spans="1:6" s="59" customFormat="1" ht="4.9000000000000004" customHeight="1">
      <c r="A82" s="60"/>
      <c r="B82" s="64"/>
      <c r="C82" s="64"/>
      <c r="D82" s="65"/>
      <c r="E82" s="65"/>
      <c r="F82" s="65"/>
    </row>
    <row r="83" spans="1:6" s="59" customFormat="1" ht="13.15" customHeight="1">
      <c r="A83" s="60"/>
      <c r="B83" s="66"/>
      <c r="C83" s="74" t="s">
        <v>223</v>
      </c>
      <c r="D83" s="73">
        <f>D55</f>
        <v>0</v>
      </c>
      <c r="E83" s="73">
        <f t="shared" ref="E83:F83" si="16">E55</f>
        <v>0</v>
      </c>
      <c r="F83" s="73">
        <f t="shared" si="16"/>
        <v>0</v>
      </c>
    </row>
    <row r="84" spans="1:6" s="59" customFormat="1" ht="13.15" customHeight="1">
      <c r="A84" s="60"/>
      <c r="B84" s="66"/>
      <c r="C84" s="74" t="s">
        <v>226</v>
      </c>
      <c r="D84" s="73">
        <f>D60</f>
        <v>0</v>
      </c>
      <c r="E84" s="73">
        <f t="shared" ref="E84:F84" si="17">E60</f>
        <v>0</v>
      </c>
      <c r="F84" s="73">
        <f t="shared" si="17"/>
        <v>0</v>
      </c>
    </row>
    <row r="85" spans="1:6" s="59" customFormat="1" ht="4.9000000000000004" customHeight="1">
      <c r="A85" s="60"/>
      <c r="B85" s="66"/>
      <c r="C85" s="64"/>
      <c r="D85" s="65"/>
      <c r="E85" s="65"/>
      <c r="F85" s="65"/>
    </row>
    <row r="86" spans="1:6" s="59" customFormat="1" ht="13.15" customHeight="1">
      <c r="A86" s="60"/>
      <c r="B86" s="293" t="s">
        <v>209</v>
      </c>
      <c r="C86" s="293"/>
      <c r="D86" s="67">
        <f>D26</f>
        <v>0</v>
      </c>
      <c r="E86" s="67">
        <f t="shared" ref="E86:F86" si="18">E26</f>
        <v>0</v>
      </c>
      <c r="F86" s="67">
        <f t="shared" si="18"/>
        <v>0</v>
      </c>
    </row>
    <row r="87" spans="1:6" s="59" customFormat="1" ht="6.6" customHeight="1">
      <c r="A87" s="60"/>
      <c r="B87" s="64"/>
      <c r="C87" s="66"/>
      <c r="D87" s="65"/>
      <c r="E87" s="65"/>
      <c r="F87" s="65"/>
    </row>
    <row r="88" spans="1:6" s="59" customFormat="1" ht="13.15" customHeight="1">
      <c r="A88" s="60"/>
      <c r="B88" s="293" t="s">
        <v>212</v>
      </c>
      <c r="C88" s="293"/>
      <c r="D88" s="67">
        <f>D31</f>
        <v>0</v>
      </c>
      <c r="E88" s="67">
        <f t="shared" ref="E88:F88" si="19">E31</f>
        <v>0</v>
      </c>
      <c r="F88" s="67">
        <f t="shared" si="19"/>
        <v>0</v>
      </c>
    </row>
    <row r="89" spans="1:6" s="59" customFormat="1" ht="4.9000000000000004" customHeight="1">
      <c r="A89" s="60"/>
      <c r="B89" s="64"/>
      <c r="C89" s="64"/>
      <c r="D89" s="65"/>
      <c r="E89" s="65"/>
      <c r="F89" s="65"/>
    </row>
    <row r="90" spans="1:6" s="59" customFormat="1" ht="13.15" customHeight="1">
      <c r="A90" s="60"/>
      <c r="B90" s="290" t="s">
        <v>232</v>
      </c>
      <c r="C90" s="290"/>
      <c r="D90" s="63">
        <f>D79+D81-D86+D88</f>
        <v>0</v>
      </c>
      <c r="E90" s="63">
        <f t="shared" ref="E90:F90" si="20">E79+E81-E86+E88</f>
        <v>0</v>
      </c>
      <c r="F90" s="63">
        <f t="shared" si="20"/>
        <v>0</v>
      </c>
    </row>
    <row r="91" spans="1:6" s="59" customFormat="1" ht="4.9000000000000004" customHeight="1">
      <c r="A91" s="60"/>
      <c r="B91" s="64"/>
      <c r="C91" s="64"/>
      <c r="D91" s="70"/>
      <c r="E91" s="70"/>
      <c r="F91" s="70"/>
    </row>
    <row r="92" spans="1:6" s="59" customFormat="1" ht="25.15" customHeight="1">
      <c r="A92" s="60"/>
      <c r="B92" s="294" t="s">
        <v>233</v>
      </c>
      <c r="C92" s="294"/>
      <c r="D92" s="68">
        <f>D90-D81</f>
        <v>0</v>
      </c>
      <c r="E92" s="68">
        <f t="shared" ref="E92:F92" si="21">E90-E81</f>
        <v>0</v>
      </c>
      <c r="F92" s="68">
        <f t="shared" si="21"/>
        <v>0</v>
      </c>
    </row>
    <row r="93" spans="1:6" s="59" customFormat="1" ht="4.9000000000000004" customHeight="1">
      <c r="A93" s="60"/>
      <c r="B93" s="75"/>
      <c r="C93" s="75"/>
      <c r="D93" s="76"/>
      <c r="E93" s="76"/>
      <c r="F93" s="76"/>
    </row>
    <row r="94" spans="1:6" s="59" customFormat="1" ht="4.9000000000000004" customHeight="1">
      <c r="A94" s="77"/>
      <c r="B94" s="78"/>
      <c r="C94" s="75"/>
      <c r="D94" s="79"/>
      <c r="E94" s="79"/>
      <c r="F94" s="79"/>
    </row>
    <row r="95" spans="1:6" s="59" customFormat="1" ht="11.25">
      <c r="A95" s="60"/>
      <c r="B95" s="80"/>
      <c r="C95" s="81" t="s">
        <v>234</v>
      </c>
      <c r="D95" s="295" t="s">
        <v>235</v>
      </c>
      <c r="E95" s="295"/>
      <c r="F95" s="295"/>
    </row>
    <row r="96" spans="1:6" s="59" customFormat="1" ht="11.25">
      <c r="A96" s="60"/>
      <c r="B96" s="82"/>
      <c r="C96" s="83" t="s">
        <v>236</v>
      </c>
      <c r="D96" s="291" t="s">
        <v>237</v>
      </c>
      <c r="E96" s="291"/>
      <c r="F96" s="291"/>
    </row>
    <row r="97" spans="3:5">
      <c r="C97" s="84" t="s">
        <v>238</v>
      </c>
      <c r="E97" s="85" t="s">
        <v>239</v>
      </c>
    </row>
  </sheetData>
  <sheetProtection selectLockedCells="1"/>
  <mergeCells count="45">
    <mergeCell ref="B8:F8"/>
    <mergeCell ref="B9:F9"/>
    <mergeCell ref="B10:F10"/>
    <mergeCell ref="B11:F11"/>
    <mergeCell ref="B13:C15"/>
    <mergeCell ref="D13:D15"/>
    <mergeCell ref="E13:E15"/>
    <mergeCell ref="F13:F15"/>
    <mergeCell ref="E49:E51"/>
    <mergeCell ref="F49:F51"/>
    <mergeCell ref="B52:C52"/>
    <mergeCell ref="B17:C17"/>
    <mergeCell ref="B23:C23"/>
    <mergeCell ref="B28:C28"/>
    <mergeCell ref="B33:C33"/>
    <mergeCell ref="B35:C35"/>
    <mergeCell ref="D39:D41"/>
    <mergeCell ref="E39:E41"/>
    <mergeCell ref="F39:F41"/>
    <mergeCell ref="B42:C42"/>
    <mergeCell ref="B49:C51"/>
    <mergeCell ref="D49:D51"/>
    <mergeCell ref="B47:C47"/>
    <mergeCell ref="B73:C73"/>
    <mergeCell ref="B75:C75"/>
    <mergeCell ref="B77:C77"/>
    <mergeCell ref="B67:C67"/>
    <mergeCell ref="B37:C37"/>
    <mergeCell ref="B39:C41"/>
    <mergeCell ref="F64:F66"/>
    <mergeCell ref="B57:C57"/>
    <mergeCell ref="D96:F96"/>
    <mergeCell ref="B81:C81"/>
    <mergeCell ref="B86:C86"/>
    <mergeCell ref="B88:C88"/>
    <mergeCell ref="B90:C90"/>
    <mergeCell ref="B92:C92"/>
    <mergeCell ref="D95:F95"/>
    <mergeCell ref="B79:C79"/>
    <mergeCell ref="B62:C62"/>
    <mergeCell ref="B64:C66"/>
    <mergeCell ref="D64:D66"/>
    <mergeCell ref="E64:E66"/>
    <mergeCell ref="B68:C68"/>
    <mergeCell ref="B71:C71"/>
  </mergeCells>
  <pageMargins left="0.39370078740157483" right="0.39370078740157483" top="0.19685039370078741" bottom="0.39370078740157483" header="0" footer="0"/>
  <pageSetup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BD421"/>
  <sheetViews>
    <sheetView showGridLines="0" zoomScale="160" zoomScaleNormal="160" zoomScaleSheetLayoutView="160" workbookViewId="0">
      <selection activeCell="AW21" sqref="AW21"/>
    </sheetView>
  </sheetViews>
  <sheetFormatPr baseColWidth="10" defaultRowHeight="13.5"/>
  <cols>
    <col min="1" max="1" width="2.7109375" style="166" customWidth="1"/>
    <col min="2" max="2" width="0.28515625" style="166" customWidth="1"/>
    <col min="3" max="26" width="1" style="206" customWidth="1"/>
    <col min="27" max="43" width="1.140625" style="206" customWidth="1"/>
    <col min="44" max="44" width="1.7109375" style="166" customWidth="1"/>
    <col min="45" max="45" width="10" style="166" customWidth="1"/>
    <col min="46" max="46" width="12.140625" style="166" bestFit="1" customWidth="1"/>
    <col min="47" max="47" width="10.140625" style="166" bestFit="1" customWidth="1"/>
    <col min="48" max="48" width="9.85546875" style="166" bestFit="1" customWidth="1"/>
    <col min="49" max="49" width="10" style="166" bestFit="1" customWidth="1"/>
    <col min="50" max="50" width="10.5703125" style="166" customWidth="1"/>
    <col min="51" max="51" width="9.5703125" style="166" customWidth="1"/>
    <col min="52" max="52" width="10.5703125" style="166" customWidth="1"/>
    <col min="53" max="53" width="10.85546875" style="166" customWidth="1"/>
    <col min="54" max="54" width="11.5703125" style="166" customWidth="1"/>
    <col min="55" max="55" width="11.85546875" style="166" customWidth="1"/>
    <col min="56" max="56" width="1.42578125" style="166" hidden="1" customWidth="1"/>
    <col min="57" max="16384" width="11.42578125" style="166"/>
  </cols>
  <sheetData>
    <row r="1" spans="1:56" ht="11.1" customHeight="1">
      <c r="BB1" s="167"/>
      <c r="BC1" s="168"/>
    </row>
    <row r="2" spans="1:56" ht="11.1" customHeight="1">
      <c r="BB2" s="167"/>
      <c r="BC2" s="168"/>
    </row>
    <row r="3" spans="1:56" ht="11.1" customHeight="1">
      <c r="BB3" s="167"/>
      <c r="BC3" s="168"/>
    </row>
    <row r="4" spans="1:56" ht="11.1" customHeight="1">
      <c r="BB4" s="167"/>
      <c r="BC4" s="168"/>
    </row>
    <row r="5" spans="1:56" ht="11.1" customHeight="1">
      <c r="BB5" s="167"/>
      <c r="BC5" s="168"/>
    </row>
    <row r="6" spans="1:56" ht="11.1" customHeight="1">
      <c r="BB6" s="167"/>
      <c r="BC6" s="169"/>
    </row>
    <row r="7" spans="1:56" ht="11.1" customHeight="1">
      <c r="BB7" s="170"/>
      <c r="BC7" s="170"/>
    </row>
    <row r="8" spans="1:56" s="174" customFormat="1" ht="3.95" customHeight="1">
      <c r="A8" s="171"/>
      <c r="B8" s="172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3"/>
      <c r="BD8" s="173"/>
    </row>
    <row r="9" spans="1:56" s="87" customFormat="1" ht="12.75" customHeight="1">
      <c r="B9" s="242" t="s">
        <v>261</v>
      </c>
      <c r="C9" s="303" t="s">
        <v>263</v>
      </c>
      <c r="D9" s="304"/>
      <c r="E9" s="304"/>
      <c r="F9" s="304"/>
      <c r="G9" s="304"/>
      <c r="H9" s="304"/>
      <c r="I9" s="304"/>
      <c r="J9" s="304"/>
      <c r="K9" s="304"/>
      <c r="L9" s="304"/>
      <c r="M9" s="304"/>
      <c r="N9" s="304"/>
      <c r="O9" s="304"/>
      <c r="P9" s="304"/>
      <c r="Q9" s="304"/>
      <c r="R9" s="304"/>
      <c r="S9" s="304"/>
      <c r="T9" s="304"/>
      <c r="U9" s="304"/>
      <c r="V9" s="304"/>
      <c r="W9" s="304"/>
      <c r="X9" s="304"/>
      <c r="Y9" s="304"/>
      <c r="Z9" s="304"/>
      <c r="AA9" s="304"/>
      <c r="AB9" s="304"/>
      <c r="AC9" s="304"/>
      <c r="AD9" s="304"/>
      <c r="AE9" s="304"/>
      <c r="AF9" s="304"/>
      <c r="AG9" s="304"/>
      <c r="AH9" s="304"/>
      <c r="AI9" s="304"/>
      <c r="AJ9" s="304"/>
      <c r="AK9" s="304"/>
      <c r="AL9" s="304"/>
      <c r="AM9" s="304"/>
      <c r="AN9" s="304"/>
      <c r="AO9" s="304"/>
      <c r="AP9" s="304"/>
      <c r="AQ9" s="304"/>
      <c r="AR9" s="304"/>
      <c r="AS9" s="304"/>
      <c r="AT9" s="304"/>
      <c r="AU9" s="304"/>
      <c r="AV9" s="304"/>
      <c r="AW9" s="304"/>
      <c r="AX9" s="305"/>
      <c r="AY9" s="199"/>
      <c r="AZ9" s="199"/>
      <c r="BA9" s="199"/>
      <c r="BB9" s="199"/>
      <c r="BC9" s="199"/>
      <c r="BD9" s="175"/>
    </row>
    <row r="10" spans="1:56" s="87" customFormat="1" ht="8.25" customHeight="1">
      <c r="B10" s="242" t="s">
        <v>262</v>
      </c>
      <c r="C10" s="306"/>
      <c r="D10" s="306"/>
      <c r="E10" s="306"/>
      <c r="F10" s="306"/>
      <c r="G10" s="306"/>
      <c r="H10" s="306"/>
      <c r="I10" s="306"/>
      <c r="J10" s="306"/>
      <c r="K10" s="306"/>
      <c r="L10" s="306"/>
      <c r="M10" s="306"/>
      <c r="N10" s="306"/>
      <c r="O10" s="306"/>
      <c r="P10" s="306"/>
      <c r="Q10" s="306"/>
      <c r="R10" s="306"/>
      <c r="S10" s="306"/>
      <c r="T10" s="306"/>
      <c r="U10" s="306"/>
      <c r="V10" s="306"/>
      <c r="W10" s="306"/>
      <c r="X10" s="306"/>
      <c r="Y10" s="306"/>
      <c r="Z10" s="306"/>
      <c r="AA10" s="306"/>
      <c r="AB10" s="306"/>
      <c r="AC10" s="306"/>
      <c r="AD10" s="306"/>
      <c r="AE10" s="306"/>
      <c r="AF10" s="306"/>
      <c r="AG10" s="306"/>
      <c r="AH10" s="306"/>
      <c r="AI10" s="306"/>
      <c r="AJ10" s="306"/>
      <c r="AK10" s="306"/>
      <c r="AL10" s="306"/>
      <c r="AM10" s="306"/>
      <c r="AN10" s="306"/>
      <c r="AO10" s="306"/>
      <c r="AP10" s="306"/>
      <c r="AQ10" s="306"/>
      <c r="AR10" s="306"/>
      <c r="AS10" s="306"/>
      <c r="AT10" s="306"/>
      <c r="AU10" s="306"/>
      <c r="AV10" s="306"/>
      <c r="AW10" s="306"/>
      <c r="AX10" s="307"/>
      <c r="AY10" s="200"/>
      <c r="AZ10" s="200"/>
      <c r="BA10" s="200"/>
      <c r="BB10" s="200"/>
      <c r="BC10" s="200"/>
      <c r="BD10" s="175"/>
    </row>
    <row r="11" spans="1:56" s="87" customFormat="1" ht="11.1" customHeight="1">
      <c r="B11" s="243"/>
      <c r="C11" s="306"/>
      <c r="D11" s="306"/>
      <c r="E11" s="306"/>
      <c r="F11" s="306"/>
      <c r="G11" s="306"/>
      <c r="H11" s="306"/>
      <c r="I11" s="306"/>
      <c r="J11" s="306"/>
      <c r="K11" s="306"/>
      <c r="L11" s="306"/>
      <c r="M11" s="306"/>
      <c r="N11" s="306"/>
      <c r="O11" s="306"/>
      <c r="P11" s="306"/>
      <c r="Q11" s="306"/>
      <c r="R11" s="306"/>
      <c r="S11" s="306"/>
      <c r="T11" s="306"/>
      <c r="U11" s="306"/>
      <c r="V11" s="306"/>
      <c r="W11" s="306"/>
      <c r="X11" s="306"/>
      <c r="Y11" s="306"/>
      <c r="Z11" s="306"/>
      <c r="AA11" s="306"/>
      <c r="AB11" s="306"/>
      <c r="AC11" s="306"/>
      <c r="AD11" s="306"/>
      <c r="AE11" s="306"/>
      <c r="AF11" s="306"/>
      <c r="AG11" s="306"/>
      <c r="AH11" s="306"/>
      <c r="AI11" s="306"/>
      <c r="AJ11" s="306"/>
      <c r="AK11" s="306"/>
      <c r="AL11" s="306"/>
      <c r="AM11" s="306"/>
      <c r="AN11" s="306"/>
      <c r="AO11" s="306"/>
      <c r="AP11" s="306"/>
      <c r="AQ11" s="306"/>
      <c r="AR11" s="306"/>
      <c r="AS11" s="306"/>
      <c r="AT11" s="306"/>
      <c r="AU11" s="306"/>
      <c r="AV11" s="306"/>
      <c r="AW11" s="306"/>
      <c r="AX11" s="307"/>
      <c r="AY11" s="200"/>
      <c r="AZ11" s="200"/>
      <c r="BA11" s="200"/>
      <c r="BB11" s="200"/>
      <c r="BC11" s="200"/>
      <c r="BD11" s="175"/>
    </row>
    <row r="12" spans="1:56" s="87" customFormat="1" ht="11.1" customHeight="1">
      <c r="B12" s="243"/>
      <c r="C12" s="306"/>
      <c r="D12" s="306"/>
      <c r="E12" s="306"/>
      <c r="F12" s="306"/>
      <c r="G12" s="306"/>
      <c r="H12" s="306"/>
      <c r="I12" s="306"/>
      <c r="J12" s="306"/>
      <c r="K12" s="306"/>
      <c r="L12" s="306"/>
      <c r="M12" s="306"/>
      <c r="N12" s="306"/>
      <c r="O12" s="306"/>
      <c r="P12" s="306"/>
      <c r="Q12" s="306"/>
      <c r="R12" s="306"/>
      <c r="S12" s="306"/>
      <c r="T12" s="306"/>
      <c r="U12" s="306"/>
      <c r="V12" s="306"/>
      <c r="W12" s="306"/>
      <c r="X12" s="306"/>
      <c r="Y12" s="306"/>
      <c r="Z12" s="306"/>
      <c r="AA12" s="306"/>
      <c r="AB12" s="306"/>
      <c r="AC12" s="306"/>
      <c r="AD12" s="306"/>
      <c r="AE12" s="306"/>
      <c r="AF12" s="306"/>
      <c r="AG12" s="306"/>
      <c r="AH12" s="306"/>
      <c r="AI12" s="306"/>
      <c r="AJ12" s="306"/>
      <c r="AK12" s="306"/>
      <c r="AL12" s="306"/>
      <c r="AM12" s="306"/>
      <c r="AN12" s="306"/>
      <c r="AO12" s="306"/>
      <c r="AP12" s="306"/>
      <c r="AQ12" s="306"/>
      <c r="AR12" s="306"/>
      <c r="AS12" s="306"/>
      <c r="AT12" s="306"/>
      <c r="AU12" s="306"/>
      <c r="AV12" s="306"/>
      <c r="AW12" s="306"/>
      <c r="AX12" s="307"/>
      <c r="AY12" s="200"/>
      <c r="AZ12" s="200"/>
      <c r="BA12" s="200"/>
      <c r="BB12" s="200"/>
      <c r="BC12" s="200"/>
      <c r="BD12" s="175"/>
    </row>
    <row r="13" spans="1:56" s="203" customFormat="1" ht="10.5" customHeight="1">
      <c r="A13" s="201"/>
      <c r="B13" s="244"/>
      <c r="C13" s="236"/>
      <c r="D13" s="236"/>
      <c r="E13" s="236"/>
      <c r="F13" s="236"/>
      <c r="G13" s="236"/>
      <c r="H13" s="236"/>
      <c r="I13" s="236"/>
      <c r="J13" s="236"/>
      <c r="K13" s="236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C13" s="236"/>
      <c r="AD13" s="236"/>
      <c r="AE13" s="236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  <c r="AR13" s="237"/>
      <c r="AS13" s="237"/>
      <c r="AT13" s="237"/>
      <c r="AU13" s="237"/>
      <c r="AV13" s="237"/>
      <c r="AW13" s="237"/>
      <c r="AX13" s="245"/>
      <c r="AY13" s="202"/>
      <c r="AZ13" s="202"/>
      <c r="BA13" s="202"/>
      <c r="BB13" s="202"/>
      <c r="BC13" s="202"/>
      <c r="BD13" s="202"/>
    </row>
    <row r="14" spans="1:56" s="95" customFormat="1" ht="11.1" customHeight="1">
      <c r="A14" s="204"/>
      <c r="B14" s="246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81"/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2" t="s">
        <v>3</v>
      </c>
      <c r="AT14" s="182" t="s">
        <v>3</v>
      </c>
      <c r="AU14" s="182" t="s">
        <v>3</v>
      </c>
      <c r="AV14" s="182" t="s">
        <v>3</v>
      </c>
      <c r="AW14" s="182" t="s">
        <v>3</v>
      </c>
      <c r="AX14" s="247"/>
      <c r="BD14" s="179"/>
    </row>
    <row r="15" spans="1:56" s="95" customFormat="1" ht="11.1" customHeight="1">
      <c r="A15" s="204"/>
      <c r="B15" s="248" t="s">
        <v>4</v>
      </c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5"/>
      <c r="AS15" s="182"/>
      <c r="AT15" s="182" t="s">
        <v>5</v>
      </c>
      <c r="AU15" s="182"/>
      <c r="AV15" s="182"/>
      <c r="AW15" s="182"/>
      <c r="AX15" s="247" t="s">
        <v>6</v>
      </c>
      <c r="BD15" s="179"/>
    </row>
    <row r="16" spans="1:56" s="95" customFormat="1" ht="11.1" customHeight="1">
      <c r="A16" s="204"/>
      <c r="B16" s="249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8"/>
      <c r="Q16" s="208"/>
      <c r="R16" s="208"/>
      <c r="S16" s="208"/>
      <c r="T16" s="208"/>
      <c r="U16" s="208"/>
      <c r="V16" s="208"/>
      <c r="W16" s="208"/>
      <c r="X16" s="208"/>
      <c r="Y16" s="208"/>
      <c r="Z16" s="208"/>
      <c r="AA16" s="208"/>
      <c r="AB16" s="208"/>
      <c r="AC16" s="208"/>
      <c r="AD16" s="208"/>
      <c r="AE16" s="208"/>
      <c r="AF16" s="208"/>
      <c r="AG16" s="208"/>
      <c r="AH16" s="208"/>
      <c r="AI16" s="208"/>
      <c r="AJ16" s="208"/>
      <c r="AK16" s="208"/>
      <c r="AL16" s="208"/>
      <c r="AM16" s="208"/>
      <c r="AN16" s="208"/>
      <c r="AO16" s="208"/>
      <c r="AP16" s="208"/>
      <c r="AQ16" s="208"/>
      <c r="AR16" s="187"/>
      <c r="AS16" s="188" t="s">
        <v>7</v>
      </c>
      <c r="AT16" s="182" t="s">
        <v>8</v>
      </c>
      <c r="AU16" s="182" t="s">
        <v>9</v>
      </c>
      <c r="AV16" s="182" t="s">
        <v>10</v>
      </c>
      <c r="AW16" s="182" t="s">
        <v>11</v>
      </c>
      <c r="AX16" s="247"/>
      <c r="BD16" s="179"/>
    </row>
    <row r="17" spans="1:56" s="103" customFormat="1" ht="7.5" customHeight="1">
      <c r="A17" s="101"/>
      <c r="B17" s="308" t="s">
        <v>12</v>
      </c>
      <c r="C17" s="309"/>
      <c r="D17" s="309"/>
      <c r="E17" s="309"/>
      <c r="F17" s="309"/>
      <c r="G17" s="309"/>
      <c r="H17" s="309"/>
      <c r="I17" s="309"/>
      <c r="J17" s="309"/>
      <c r="K17" s="309"/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  <c r="AP17" s="309"/>
      <c r="AQ17" s="309"/>
      <c r="AR17" s="101"/>
      <c r="AS17" s="102"/>
      <c r="AT17" s="102"/>
      <c r="AU17" s="102"/>
      <c r="AV17" s="102"/>
      <c r="AW17" s="102"/>
      <c r="AX17" s="250"/>
      <c r="BD17" s="120"/>
    </row>
    <row r="18" spans="1:56" s="103" customFormat="1" ht="8.25" customHeight="1">
      <c r="A18" s="101"/>
      <c r="B18" s="308"/>
      <c r="C18" s="309"/>
      <c r="D18" s="309"/>
      <c r="E18" s="309"/>
      <c r="F18" s="309"/>
      <c r="G18" s="309"/>
      <c r="H18" s="309"/>
      <c r="I18" s="309"/>
      <c r="J18" s="309"/>
      <c r="K18" s="309"/>
      <c r="L18" s="309"/>
      <c r="M18" s="309"/>
      <c r="N18" s="309"/>
      <c r="O18" s="309"/>
      <c r="P18" s="309"/>
      <c r="Q18" s="309"/>
      <c r="R18" s="309"/>
      <c r="S18" s="309"/>
      <c r="T18" s="309"/>
      <c r="U18" s="309"/>
      <c r="V18" s="309"/>
      <c r="W18" s="309"/>
      <c r="X18" s="309"/>
      <c r="Y18" s="309"/>
      <c r="Z18" s="309"/>
      <c r="AA18" s="309"/>
      <c r="AB18" s="309"/>
      <c r="AC18" s="309"/>
      <c r="AD18" s="309"/>
      <c r="AE18" s="309"/>
      <c r="AF18" s="309"/>
      <c r="AG18" s="309"/>
      <c r="AH18" s="309"/>
      <c r="AI18" s="309"/>
      <c r="AJ18" s="309"/>
      <c r="AK18" s="309"/>
      <c r="AL18" s="309"/>
      <c r="AM18" s="309"/>
      <c r="AN18" s="309"/>
      <c r="AO18" s="309"/>
      <c r="AP18" s="309"/>
      <c r="AQ18" s="309"/>
      <c r="AR18" s="101"/>
      <c r="AS18" s="24"/>
      <c r="AT18" s="24"/>
      <c r="AU18" s="24"/>
      <c r="AV18" s="24"/>
      <c r="AW18" s="24"/>
      <c r="AX18" s="251"/>
      <c r="BD18" s="120"/>
    </row>
    <row r="19" spans="1:56" s="103" customFormat="1" ht="7.5" customHeight="1">
      <c r="A19" s="101"/>
      <c r="B19" s="310"/>
      <c r="C19" s="311"/>
      <c r="D19" s="311"/>
      <c r="E19" s="311"/>
      <c r="F19" s="311"/>
      <c r="G19" s="311"/>
      <c r="H19" s="311"/>
      <c r="I19" s="311"/>
      <c r="J19" s="311"/>
      <c r="K19" s="311"/>
      <c r="L19" s="311"/>
      <c r="M19" s="311"/>
      <c r="N19" s="311"/>
      <c r="O19" s="311"/>
      <c r="P19" s="311"/>
      <c r="Q19" s="311"/>
      <c r="R19" s="311"/>
      <c r="S19" s="311"/>
      <c r="T19" s="311"/>
      <c r="U19" s="311"/>
      <c r="V19" s="311"/>
      <c r="W19" s="311"/>
      <c r="X19" s="311"/>
      <c r="Y19" s="311"/>
      <c r="Z19" s="311"/>
      <c r="AA19" s="311"/>
      <c r="AB19" s="311"/>
      <c r="AC19" s="311"/>
      <c r="AD19" s="311"/>
      <c r="AE19" s="311"/>
      <c r="AF19" s="311"/>
      <c r="AG19" s="311"/>
      <c r="AH19" s="311"/>
      <c r="AI19" s="311"/>
      <c r="AJ19" s="311"/>
      <c r="AK19" s="311"/>
      <c r="AL19" s="311"/>
      <c r="AM19" s="311"/>
      <c r="AN19" s="311"/>
      <c r="AO19" s="311"/>
      <c r="AP19" s="311"/>
      <c r="AQ19" s="311"/>
      <c r="AR19" s="241"/>
      <c r="AS19" s="277"/>
      <c r="AT19" s="277"/>
      <c r="AU19" s="277"/>
      <c r="AV19" s="277"/>
      <c r="AW19" s="277"/>
      <c r="AX19" s="278"/>
      <c r="BD19" s="120"/>
    </row>
    <row r="20" spans="1:56" s="103" customFormat="1" ht="7.5" customHeight="1">
      <c r="A20" s="101"/>
      <c r="B20" s="253"/>
      <c r="C20" s="209"/>
      <c r="D20" s="209" t="s">
        <v>13</v>
      </c>
      <c r="E20" s="210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5"/>
      <c r="AS20" s="26">
        <v>0</v>
      </c>
      <c r="AT20" s="26">
        <v>0</v>
      </c>
      <c r="AU20" s="26">
        <f t="shared" ref="AU20:AU45" si="0">SUM(AS20+AT20)</f>
        <v>0</v>
      </c>
      <c r="AV20" s="26">
        <v>0</v>
      </c>
      <c r="AW20" s="26">
        <v>0</v>
      </c>
      <c r="AX20" s="254">
        <f t="shared" ref="AX20:AX50" si="1">AW20-AS20</f>
        <v>0</v>
      </c>
      <c r="BD20" s="120"/>
    </row>
    <row r="21" spans="1:56" s="103" customFormat="1" ht="7.5" customHeight="1">
      <c r="A21" s="101"/>
      <c r="B21" s="253"/>
      <c r="C21" s="209"/>
      <c r="D21" s="209" t="s">
        <v>14</v>
      </c>
      <c r="E21" s="210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5"/>
      <c r="AS21" s="27">
        <v>998899890</v>
      </c>
      <c r="AT21" s="27">
        <v>0</v>
      </c>
      <c r="AU21" s="26">
        <f t="shared" si="0"/>
        <v>998899890</v>
      </c>
      <c r="AV21" s="27">
        <v>754384896</v>
      </c>
      <c r="AW21" s="27">
        <v>754384896</v>
      </c>
      <c r="AX21" s="254">
        <f t="shared" si="1"/>
        <v>-244514994</v>
      </c>
      <c r="BD21" s="120"/>
    </row>
    <row r="22" spans="1:56" s="103" customFormat="1" ht="7.5" customHeight="1">
      <c r="A22" s="101"/>
      <c r="B22" s="253"/>
      <c r="C22" s="209"/>
      <c r="D22" s="209" t="s">
        <v>15</v>
      </c>
      <c r="E22" s="210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5"/>
      <c r="AS22" s="26">
        <v>0</v>
      </c>
      <c r="AT22" s="26">
        <v>0</v>
      </c>
      <c r="AU22" s="26">
        <f t="shared" si="0"/>
        <v>0</v>
      </c>
      <c r="AV22" s="26">
        <v>0</v>
      </c>
      <c r="AW22" s="26">
        <v>0</v>
      </c>
      <c r="AX22" s="254">
        <f t="shared" si="1"/>
        <v>0</v>
      </c>
      <c r="BD22" s="120"/>
    </row>
    <row r="23" spans="1:56" s="103" customFormat="1" ht="7.5" customHeight="1">
      <c r="A23" s="101"/>
      <c r="B23" s="253"/>
      <c r="C23" s="209"/>
      <c r="D23" s="209" t="s">
        <v>16</v>
      </c>
      <c r="E23" s="210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5"/>
      <c r="AS23" s="26">
        <v>0</v>
      </c>
      <c r="AT23" s="26">
        <v>0</v>
      </c>
      <c r="AU23" s="26">
        <f t="shared" si="0"/>
        <v>0</v>
      </c>
      <c r="AV23" s="26">
        <v>0</v>
      </c>
      <c r="AW23" s="26">
        <v>0</v>
      </c>
      <c r="AX23" s="254">
        <f t="shared" si="1"/>
        <v>0</v>
      </c>
      <c r="BD23" s="120"/>
    </row>
    <row r="24" spans="1:56" s="103" customFormat="1" ht="7.5" customHeight="1">
      <c r="A24" s="101"/>
      <c r="B24" s="253"/>
      <c r="C24" s="209"/>
      <c r="D24" s="209" t="s">
        <v>17</v>
      </c>
      <c r="E24" s="210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5"/>
      <c r="AS24" s="26">
        <v>0</v>
      </c>
      <c r="AT24" s="26">
        <v>0</v>
      </c>
      <c r="AU24" s="26">
        <f t="shared" si="0"/>
        <v>0</v>
      </c>
      <c r="AV24" s="26">
        <v>0</v>
      </c>
      <c r="AW24" s="26">
        <v>0</v>
      </c>
      <c r="AX24" s="254">
        <f t="shared" si="1"/>
        <v>0</v>
      </c>
      <c r="BD24" s="120"/>
    </row>
    <row r="25" spans="1:56" s="103" customFormat="1" ht="7.5" customHeight="1">
      <c r="A25" s="101"/>
      <c r="B25" s="253"/>
      <c r="C25" s="209"/>
      <c r="D25" s="209" t="s">
        <v>18</v>
      </c>
      <c r="E25" s="210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5"/>
      <c r="AS25" s="26">
        <v>0</v>
      </c>
      <c r="AT25" s="26">
        <v>0</v>
      </c>
      <c r="AU25" s="26">
        <f t="shared" si="0"/>
        <v>0</v>
      </c>
      <c r="AV25" s="26">
        <v>0</v>
      </c>
      <c r="AW25" s="26">
        <v>0</v>
      </c>
      <c r="AX25" s="254">
        <f t="shared" si="1"/>
        <v>0</v>
      </c>
      <c r="BD25" s="120"/>
    </row>
    <row r="26" spans="1:56" s="103" customFormat="1" ht="7.5" customHeight="1">
      <c r="A26" s="101"/>
      <c r="B26" s="253"/>
      <c r="C26" s="209"/>
      <c r="D26" s="209" t="s">
        <v>19</v>
      </c>
      <c r="E26" s="210"/>
      <c r="F26" s="205"/>
      <c r="G26" s="205"/>
      <c r="H26" s="205"/>
      <c r="I26" s="205"/>
      <c r="J26" s="205"/>
      <c r="K26" s="205"/>
      <c r="L26" s="205"/>
      <c r="M26" s="205"/>
      <c r="N26" s="205"/>
      <c r="O26" s="205"/>
      <c r="P26" s="205"/>
      <c r="Q26" s="205"/>
      <c r="R26" s="205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5"/>
      <c r="AS26" s="27">
        <v>380391847</v>
      </c>
      <c r="AT26" s="27">
        <v>0</v>
      </c>
      <c r="AU26" s="26">
        <f t="shared" si="0"/>
        <v>380391847</v>
      </c>
      <c r="AV26" s="27">
        <v>363867898</v>
      </c>
      <c r="AW26" s="27">
        <v>363867898</v>
      </c>
      <c r="AX26" s="254">
        <f t="shared" si="1"/>
        <v>-16523949</v>
      </c>
      <c r="BD26" s="120"/>
    </row>
    <row r="27" spans="1:56" s="103" customFormat="1" ht="7.5" customHeight="1">
      <c r="A27" s="101"/>
      <c r="B27" s="253"/>
      <c r="C27" s="209"/>
      <c r="D27" s="209" t="s">
        <v>20</v>
      </c>
      <c r="E27" s="210"/>
      <c r="F27" s="205"/>
      <c r="G27" s="205"/>
      <c r="H27" s="205"/>
      <c r="I27" s="205"/>
      <c r="J27" s="205"/>
      <c r="K27" s="205"/>
      <c r="L27" s="205"/>
      <c r="M27" s="205"/>
      <c r="N27" s="205"/>
      <c r="O27" s="205"/>
      <c r="P27" s="205"/>
      <c r="Q27" s="205"/>
      <c r="R27" s="205"/>
      <c r="S27" s="205"/>
      <c r="T27" s="205"/>
      <c r="U27" s="205"/>
      <c r="V27" s="205"/>
      <c r="W27" s="205"/>
      <c r="X27" s="205"/>
      <c r="Y27" s="205"/>
      <c r="Z27" s="205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5"/>
      <c r="AS27" s="26">
        <f>SUM(AS28+AS29+AS30+AS31+AS32+AS33+AS34+AS35+AS36+AS37+AS38)</f>
        <v>0</v>
      </c>
      <c r="AT27" s="26">
        <f>SUM(AT28+AT29+AT30+AT31+AT32+AT33+AT34+AT35+AT36+AT37+AT38)</f>
        <v>0</v>
      </c>
      <c r="AU27" s="26">
        <f t="shared" si="0"/>
        <v>0</v>
      </c>
      <c r="AV27" s="26">
        <f>SUM(AV28+AV29+AV30+AV31+AV32+AV33+AV34+AV35+AV36+AV37+AV38)</f>
        <v>0</v>
      </c>
      <c r="AW27" s="26">
        <f>SUM(AW28+AW29+AW30+AW31+AW32+AW33+AW34+AW35+AW36+AW37+AW38)</f>
        <v>0</v>
      </c>
      <c r="AX27" s="254">
        <f t="shared" si="1"/>
        <v>0</v>
      </c>
      <c r="BD27" s="120"/>
    </row>
    <row r="28" spans="1:56" s="103" customFormat="1" ht="7.5" customHeight="1">
      <c r="A28" s="101"/>
      <c r="B28" s="253"/>
      <c r="C28" s="209"/>
      <c r="D28" s="209"/>
      <c r="E28" s="25" t="s">
        <v>21</v>
      </c>
      <c r="F28" s="25"/>
      <c r="G28" s="205"/>
      <c r="H28" s="205"/>
      <c r="I28" s="205"/>
      <c r="J28" s="205"/>
      <c r="K28" s="205"/>
      <c r="L28" s="205"/>
      <c r="M28" s="205"/>
      <c r="N28" s="205"/>
      <c r="O28" s="205"/>
      <c r="P28" s="205"/>
      <c r="Q28" s="205"/>
      <c r="R28" s="205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5"/>
      <c r="AS28" s="28">
        <v>0</v>
      </c>
      <c r="AT28" s="28">
        <v>0</v>
      </c>
      <c r="AU28" s="28">
        <f t="shared" si="0"/>
        <v>0</v>
      </c>
      <c r="AV28" s="28">
        <v>0</v>
      </c>
      <c r="AW28" s="28">
        <v>0</v>
      </c>
      <c r="AX28" s="255">
        <f t="shared" si="1"/>
        <v>0</v>
      </c>
      <c r="BD28" s="120"/>
    </row>
    <row r="29" spans="1:56" s="103" customFormat="1" ht="7.5" customHeight="1">
      <c r="A29" s="101"/>
      <c r="B29" s="253"/>
      <c r="C29" s="209"/>
      <c r="D29" s="209"/>
      <c r="E29" s="25" t="s">
        <v>22</v>
      </c>
      <c r="F29" s="25"/>
      <c r="G29" s="205"/>
      <c r="H29" s="205"/>
      <c r="I29" s="205"/>
      <c r="J29" s="205"/>
      <c r="K29" s="205"/>
      <c r="L29" s="205"/>
      <c r="M29" s="205"/>
      <c r="N29" s="205"/>
      <c r="O29" s="205"/>
      <c r="P29" s="205"/>
      <c r="Q29" s="205"/>
      <c r="R29" s="205"/>
      <c r="S29" s="205"/>
      <c r="T29" s="205"/>
      <c r="U29" s="205"/>
      <c r="V29" s="205"/>
      <c r="W29" s="205"/>
      <c r="X29" s="205"/>
      <c r="Y29" s="205"/>
      <c r="Z29" s="205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5"/>
      <c r="AS29" s="28">
        <v>0</v>
      </c>
      <c r="AT29" s="28">
        <v>0</v>
      </c>
      <c r="AU29" s="28">
        <f t="shared" si="0"/>
        <v>0</v>
      </c>
      <c r="AV29" s="28">
        <v>0</v>
      </c>
      <c r="AW29" s="28">
        <v>0</v>
      </c>
      <c r="AX29" s="255">
        <f t="shared" si="1"/>
        <v>0</v>
      </c>
      <c r="BD29" s="120"/>
    </row>
    <row r="30" spans="1:56" s="103" customFormat="1" ht="7.5" customHeight="1">
      <c r="A30" s="101"/>
      <c r="B30" s="253"/>
      <c r="C30" s="209"/>
      <c r="D30" s="209"/>
      <c r="E30" s="25" t="s">
        <v>23</v>
      </c>
      <c r="F30" s="25"/>
      <c r="G30" s="205"/>
      <c r="H30" s="205"/>
      <c r="I30" s="205"/>
      <c r="J30" s="205"/>
      <c r="K30" s="205"/>
      <c r="L30" s="205"/>
      <c r="M30" s="205"/>
      <c r="N30" s="205"/>
      <c r="O30" s="205"/>
      <c r="P30" s="205"/>
      <c r="Q30" s="205"/>
      <c r="R30" s="205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205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5"/>
      <c r="AS30" s="28">
        <v>0</v>
      </c>
      <c r="AT30" s="28">
        <v>0</v>
      </c>
      <c r="AU30" s="28">
        <f t="shared" si="0"/>
        <v>0</v>
      </c>
      <c r="AV30" s="28">
        <v>0</v>
      </c>
      <c r="AW30" s="28">
        <v>0</v>
      </c>
      <c r="AX30" s="255">
        <f t="shared" si="1"/>
        <v>0</v>
      </c>
      <c r="BD30" s="120"/>
    </row>
    <row r="31" spans="1:56" s="103" customFormat="1" ht="7.5" customHeight="1">
      <c r="A31" s="101"/>
      <c r="B31" s="253"/>
      <c r="C31" s="209"/>
      <c r="D31" s="209"/>
      <c r="E31" s="25" t="s">
        <v>24</v>
      </c>
      <c r="F31" s="25"/>
      <c r="G31" s="205"/>
      <c r="H31" s="205"/>
      <c r="I31" s="205"/>
      <c r="J31" s="205"/>
      <c r="K31" s="205"/>
      <c r="L31" s="205"/>
      <c r="M31" s="205"/>
      <c r="N31" s="205"/>
      <c r="O31" s="205"/>
      <c r="P31" s="205"/>
      <c r="Q31" s="205"/>
      <c r="R31" s="205"/>
      <c r="S31" s="205"/>
      <c r="T31" s="205"/>
      <c r="U31" s="205"/>
      <c r="V31" s="205"/>
      <c r="W31" s="205"/>
      <c r="X31" s="205"/>
      <c r="Y31" s="205"/>
      <c r="Z31" s="205"/>
      <c r="AA31" s="205"/>
      <c r="AB31" s="205"/>
      <c r="AC31" s="205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5"/>
      <c r="AS31" s="28">
        <v>0</v>
      </c>
      <c r="AT31" s="28">
        <v>0</v>
      </c>
      <c r="AU31" s="28">
        <f t="shared" si="0"/>
        <v>0</v>
      </c>
      <c r="AV31" s="28">
        <v>0</v>
      </c>
      <c r="AW31" s="28">
        <v>0</v>
      </c>
      <c r="AX31" s="255">
        <f t="shared" si="1"/>
        <v>0</v>
      </c>
      <c r="BD31" s="120"/>
    </row>
    <row r="32" spans="1:56" s="103" customFormat="1" ht="7.5" customHeight="1">
      <c r="A32" s="101"/>
      <c r="B32" s="253"/>
      <c r="C32" s="209"/>
      <c r="D32" s="209"/>
      <c r="E32" s="25" t="s">
        <v>25</v>
      </c>
      <c r="F32" s="25"/>
      <c r="G32" s="205"/>
      <c r="H32" s="205"/>
      <c r="I32" s="205"/>
      <c r="J32" s="205"/>
      <c r="K32" s="205"/>
      <c r="L32" s="205"/>
      <c r="M32" s="205"/>
      <c r="N32" s="205"/>
      <c r="O32" s="205"/>
      <c r="P32" s="205"/>
      <c r="Q32" s="205"/>
      <c r="R32" s="205"/>
      <c r="S32" s="205"/>
      <c r="T32" s="205"/>
      <c r="U32" s="205"/>
      <c r="V32" s="205"/>
      <c r="W32" s="205"/>
      <c r="X32" s="205"/>
      <c r="Y32" s="205"/>
      <c r="Z32" s="205"/>
      <c r="AA32" s="205"/>
      <c r="AB32" s="205"/>
      <c r="AC32" s="205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5"/>
      <c r="AS32" s="28">
        <v>0</v>
      </c>
      <c r="AT32" s="28">
        <v>0</v>
      </c>
      <c r="AU32" s="28">
        <f t="shared" si="0"/>
        <v>0</v>
      </c>
      <c r="AV32" s="28">
        <v>0</v>
      </c>
      <c r="AW32" s="28">
        <v>0</v>
      </c>
      <c r="AX32" s="255">
        <f t="shared" si="1"/>
        <v>0</v>
      </c>
      <c r="BD32" s="120"/>
    </row>
    <row r="33" spans="1:56" s="103" customFormat="1" ht="7.5" customHeight="1">
      <c r="A33" s="101"/>
      <c r="B33" s="253"/>
      <c r="C33" s="209"/>
      <c r="D33" s="209"/>
      <c r="E33" s="25" t="s">
        <v>26</v>
      </c>
      <c r="F33" s="25"/>
      <c r="G33" s="205"/>
      <c r="H33" s="205"/>
      <c r="I33" s="205"/>
      <c r="J33" s="205"/>
      <c r="K33" s="205"/>
      <c r="L33" s="205"/>
      <c r="M33" s="205"/>
      <c r="N33" s="205"/>
      <c r="O33" s="205"/>
      <c r="P33" s="205"/>
      <c r="Q33" s="205"/>
      <c r="R33" s="205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5"/>
      <c r="AS33" s="28">
        <v>0</v>
      </c>
      <c r="AT33" s="28">
        <v>0</v>
      </c>
      <c r="AU33" s="28">
        <f t="shared" si="0"/>
        <v>0</v>
      </c>
      <c r="AV33" s="28">
        <v>0</v>
      </c>
      <c r="AW33" s="28">
        <v>0</v>
      </c>
      <c r="AX33" s="255">
        <f t="shared" si="1"/>
        <v>0</v>
      </c>
      <c r="BD33" s="120"/>
    </row>
    <row r="34" spans="1:56" s="103" customFormat="1" ht="7.5" customHeight="1">
      <c r="A34" s="101"/>
      <c r="B34" s="253"/>
      <c r="C34" s="209"/>
      <c r="D34" s="209"/>
      <c r="E34" s="25" t="s">
        <v>27</v>
      </c>
      <c r="F34" s="25"/>
      <c r="G34" s="205"/>
      <c r="H34" s="205"/>
      <c r="I34" s="205"/>
      <c r="J34" s="205"/>
      <c r="K34" s="205"/>
      <c r="L34" s="205"/>
      <c r="M34" s="205"/>
      <c r="N34" s="205"/>
      <c r="O34" s="205"/>
      <c r="P34" s="205"/>
      <c r="Q34" s="205"/>
      <c r="R34" s="205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205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5"/>
      <c r="AS34" s="28">
        <v>0</v>
      </c>
      <c r="AT34" s="28">
        <v>0</v>
      </c>
      <c r="AU34" s="28">
        <f t="shared" si="0"/>
        <v>0</v>
      </c>
      <c r="AV34" s="28">
        <v>0</v>
      </c>
      <c r="AW34" s="28">
        <v>0</v>
      </c>
      <c r="AX34" s="255">
        <f t="shared" si="1"/>
        <v>0</v>
      </c>
      <c r="BD34" s="120"/>
    </row>
    <row r="35" spans="1:56" s="103" customFormat="1" ht="7.5" customHeight="1">
      <c r="A35" s="101"/>
      <c r="B35" s="253"/>
      <c r="C35" s="209"/>
      <c r="D35" s="209"/>
      <c r="E35" s="25" t="s">
        <v>28</v>
      </c>
      <c r="F35" s="25"/>
      <c r="G35" s="205"/>
      <c r="H35" s="205"/>
      <c r="I35" s="205"/>
      <c r="J35" s="205"/>
      <c r="K35" s="205"/>
      <c r="L35" s="205"/>
      <c r="M35" s="205"/>
      <c r="N35" s="205"/>
      <c r="O35" s="205"/>
      <c r="P35" s="205"/>
      <c r="Q35" s="205"/>
      <c r="R35" s="205"/>
      <c r="S35" s="205"/>
      <c r="T35" s="205"/>
      <c r="U35" s="205"/>
      <c r="V35" s="205"/>
      <c r="W35" s="205"/>
      <c r="X35" s="205"/>
      <c r="Y35" s="205"/>
      <c r="Z35" s="205"/>
      <c r="AA35" s="205"/>
      <c r="AB35" s="205"/>
      <c r="AC35" s="205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5"/>
      <c r="AS35" s="28">
        <v>0</v>
      </c>
      <c r="AT35" s="28">
        <v>0</v>
      </c>
      <c r="AU35" s="28">
        <f t="shared" si="0"/>
        <v>0</v>
      </c>
      <c r="AV35" s="28">
        <v>0</v>
      </c>
      <c r="AW35" s="28">
        <v>0</v>
      </c>
      <c r="AX35" s="255">
        <f t="shared" si="1"/>
        <v>0</v>
      </c>
      <c r="BD35" s="120"/>
    </row>
    <row r="36" spans="1:56" s="103" customFormat="1" ht="7.5" customHeight="1">
      <c r="A36" s="101"/>
      <c r="B36" s="253"/>
      <c r="C36" s="209"/>
      <c r="D36" s="209"/>
      <c r="E36" s="25" t="s">
        <v>29</v>
      </c>
      <c r="F36" s="25"/>
      <c r="G36" s="205"/>
      <c r="H36" s="205"/>
      <c r="I36" s="205"/>
      <c r="J36" s="205"/>
      <c r="K36" s="205"/>
      <c r="L36" s="205"/>
      <c r="M36" s="205"/>
      <c r="N36" s="205"/>
      <c r="O36" s="205"/>
      <c r="P36" s="205"/>
      <c r="Q36" s="205"/>
      <c r="R36" s="205"/>
      <c r="S36" s="205"/>
      <c r="T36" s="205"/>
      <c r="U36" s="205"/>
      <c r="V36" s="205"/>
      <c r="W36" s="205"/>
      <c r="X36" s="205"/>
      <c r="Y36" s="205"/>
      <c r="Z36" s="205"/>
      <c r="AA36" s="205"/>
      <c r="AB36" s="205"/>
      <c r="AC36" s="205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5"/>
      <c r="AS36" s="28">
        <v>0</v>
      </c>
      <c r="AT36" s="28">
        <v>0</v>
      </c>
      <c r="AU36" s="28">
        <f t="shared" si="0"/>
        <v>0</v>
      </c>
      <c r="AV36" s="28">
        <v>0</v>
      </c>
      <c r="AW36" s="28">
        <v>0</v>
      </c>
      <c r="AX36" s="255">
        <f t="shared" si="1"/>
        <v>0</v>
      </c>
      <c r="BD36" s="120"/>
    </row>
    <row r="37" spans="1:56" s="103" customFormat="1" ht="7.5" customHeight="1">
      <c r="A37" s="101"/>
      <c r="B37" s="253"/>
      <c r="C37" s="209"/>
      <c r="D37" s="209"/>
      <c r="E37" s="25" t="s">
        <v>30</v>
      </c>
      <c r="F37" s="25"/>
      <c r="G37" s="205"/>
      <c r="H37" s="205"/>
      <c r="I37" s="205"/>
      <c r="J37" s="205"/>
      <c r="K37" s="205"/>
      <c r="L37" s="205"/>
      <c r="M37" s="205"/>
      <c r="N37" s="205"/>
      <c r="O37" s="205"/>
      <c r="P37" s="205"/>
      <c r="Q37" s="205"/>
      <c r="R37" s="205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5"/>
      <c r="AS37" s="28">
        <v>0</v>
      </c>
      <c r="AT37" s="28">
        <v>0</v>
      </c>
      <c r="AU37" s="28">
        <f t="shared" si="0"/>
        <v>0</v>
      </c>
      <c r="AV37" s="28">
        <v>0</v>
      </c>
      <c r="AW37" s="28">
        <v>0</v>
      </c>
      <c r="AX37" s="255">
        <f t="shared" si="1"/>
        <v>0</v>
      </c>
      <c r="BD37" s="120"/>
    </row>
    <row r="38" spans="1:56" s="103" customFormat="1" ht="7.5" customHeight="1">
      <c r="A38" s="101"/>
      <c r="B38" s="253"/>
      <c r="C38" s="209"/>
      <c r="D38" s="209"/>
      <c r="E38" s="25" t="s">
        <v>31</v>
      </c>
      <c r="F38" s="2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5"/>
      <c r="AS38" s="28">
        <v>0</v>
      </c>
      <c r="AT38" s="28">
        <v>0</v>
      </c>
      <c r="AU38" s="28">
        <f t="shared" si="0"/>
        <v>0</v>
      </c>
      <c r="AV38" s="28">
        <v>0</v>
      </c>
      <c r="AW38" s="28">
        <v>0</v>
      </c>
      <c r="AX38" s="255">
        <f t="shared" si="1"/>
        <v>0</v>
      </c>
      <c r="BD38" s="120"/>
    </row>
    <row r="39" spans="1:56" s="103" customFormat="1" ht="7.5" customHeight="1">
      <c r="A39" s="101"/>
      <c r="B39" s="253"/>
      <c r="C39" s="228"/>
      <c r="D39" s="211" t="s">
        <v>32</v>
      </c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5"/>
      <c r="AS39" s="26">
        <f>SUM(AS40+AS41+AS42+AS43+AS44)</f>
        <v>0</v>
      </c>
      <c r="AT39" s="26">
        <f>SUM(AT40+AT41+AT42+AT43+AT44)</f>
        <v>0</v>
      </c>
      <c r="AU39" s="26">
        <f t="shared" si="0"/>
        <v>0</v>
      </c>
      <c r="AV39" s="26">
        <f>SUM(AV40+AV41+AV42+AV43+AV44)</f>
        <v>0</v>
      </c>
      <c r="AW39" s="26">
        <f>SUM(AW40+AW41+AW42+AW43+AW44)</f>
        <v>0</v>
      </c>
      <c r="AX39" s="254">
        <f t="shared" si="1"/>
        <v>0</v>
      </c>
      <c r="BD39" s="120"/>
    </row>
    <row r="40" spans="1:56" s="103" customFormat="1" ht="7.5" customHeight="1">
      <c r="A40" s="101"/>
      <c r="B40" s="253"/>
      <c r="C40" s="212"/>
      <c r="D40" s="279"/>
      <c r="E40" s="205" t="s">
        <v>33</v>
      </c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205"/>
      <c r="Q40" s="205"/>
      <c r="R40" s="205"/>
      <c r="S40" s="205"/>
      <c r="T40" s="205"/>
      <c r="U40" s="205"/>
      <c r="V40" s="205"/>
      <c r="W40" s="205"/>
      <c r="X40" s="205"/>
      <c r="Y40" s="205"/>
      <c r="Z40" s="205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5"/>
      <c r="AS40" s="28">
        <v>0</v>
      </c>
      <c r="AT40" s="28">
        <v>0</v>
      </c>
      <c r="AU40" s="28">
        <f t="shared" si="0"/>
        <v>0</v>
      </c>
      <c r="AV40" s="28">
        <v>0</v>
      </c>
      <c r="AW40" s="28">
        <v>0</v>
      </c>
      <c r="AX40" s="255">
        <f t="shared" si="1"/>
        <v>0</v>
      </c>
      <c r="BD40" s="120"/>
    </row>
    <row r="41" spans="1:56" s="103" customFormat="1" ht="7.5" customHeight="1">
      <c r="A41" s="101"/>
      <c r="B41" s="253"/>
      <c r="C41" s="212"/>
      <c r="D41" s="279"/>
      <c r="E41" s="205" t="s">
        <v>34</v>
      </c>
      <c r="F41" s="205"/>
      <c r="G41" s="205"/>
      <c r="H41" s="205"/>
      <c r="I41" s="205"/>
      <c r="J41" s="205"/>
      <c r="K41" s="205"/>
      <c r="L41" s="205"/>
      <c r="M41" s="205"/>
      <c r="N41" s="205"/>
      <c r="O41" s="205"/>
      <c r="P41" s="205"/>
      <c r="Q41" s="205"/>
      <c r="R41" s="20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5"/>
      <c r="AS41" s="28">
        <v>0</v>
      </c>
      <c r="AT41" s="28">
        <v>0</v>
      </c>
      <c r="AU41" s="28">
        <f t="shared" si="0"/>
        <v>0</v>
      </c>
      <c r="AV41" s="28">
        <v>0</v>
      </c>
      <c r="AW41" s="28">
        <v>0</v>
      </c>
      <c r="AX41" s="255">
        <f t="shared" si="1"/>
        <v>0</v>
      </c>
      <c r="BD41" s="120"/>
    </row>
    <row r="42" spans="1:56" s="103" customFormat="1" ht="7.5" customHeight="1">
      <c r="A42" s="101"/>
      <c r="B42" s="253"/>
      <c r="C42" s="212"/>
      <c r="D42" s="279"/>
      <c r="E42" s="205" t="s">
        <v>35</v>
      </c>
      <c r="F42" s="205"/>
      <c r="G42" s="205"/>
      <c r="H42" s="205"/>
      <c r="I42" s="205"/>
      <c r="J42" s="205"/>
      <c r="K42" s="205"/>
      <c r="L42" s="205"/>
      <c r="M42" s="205"/>
      <c r="N42" s="205"/>
      <c r="O42" s="205"/>
      <c r="P42" s="205"/>
      <c r="Q42" s="205"/>
      <c r="R42" s="205"/>
      <c r="S42" s="205"/>
      <c r="T42" s="205"/>
      <c r="U42" s="205"/>
      <c r="V42" s="205"/>
      <c r="W42" s="205"/>
      <c r="X42" s="205"/>
      <c r="Y42" s="205"/>
      <c r="Z42" s="205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5"/>
      <c r="AS42" s="28">
        <v>0</v>
      </c>
      <c r="AT42" s="28">
        <v>0</v>
      </c>
      <c r="AU42" s="28">
        <f t="shared" si="0"/>
        <v>0</v>
      </c>
      <c r="AV42" s="28">
        <v>0</v>
      </c>
      <c r="AW42" s="28">
        <v>0</v>
      </c>
      <c r="AX42" s="255">
        <f t="shared" si="1"/>
        <v>0</v>
      </c>
      <c r="BD42" s="120"/>
    </row>
    <row r="43" spans="1:56" s="103" customFormat="1" ht="7.5" customHeight="1">
      <c r="A43" s="101"/>
      <c r="B43" s="253"/>
      <c r="C43" s="212"/>
      <c r="D43" s="279"/>
      <c r="E43" s="205" t="s">
        <v>36</v>
      </c>
      <c r="F43" s="205"/>
      <c r="G43" s="205"/>
      <c r="H43" s="205"/>
      <c r="I43" s="205"/>
      <c r="J43" s="205"/>
      <c r="K43" s="205"/>
      <c r="L43" s="205"/>
      <c r="M43" s="205"/>
      <c r="N43" s="205"/>
      <c r="O43" s="205"/>
      <c r="P43" s="205"/>
      <c r="Q43" s="205"/>
      <c r="R43" s="205"/>
      <c r="S43" s="205"/>
      <c r="T43" s="205"/>
      <c r="U43" s="205"/>
      <c r="V43" s="205"/>
      <c r="W43" s="205"/>
      <c r="X43" s="205"/>
      <c r="Y43" s="205"/>
      <c r="Z43" s="205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5"/>
      <c r="AS43" s="28">
        <v>0</v>
      </c>
      <c r="AT43" s="28">
        <v>0</v>
      </c>
      <c r="AU43" s="28">
        <f t="shared" si="0"/>
        <v>0</v>
      </c>
      <c r="AV43" s="28">
        <v>0</v>
      </c>
      <c r="AW43" s="28">
        <v>0</v>
      </c>
      <c r="AX43" s="255">
        <f t="shared" si="1"/>
        <v>0</v>
      </c>
      <c r="BD43" s="120"/>
    </row>
    <row r="44" spans="1:56" s="103" customFormat="1" ht="7.5" customHeight="1">
      <c r="A44" s="101"/>
      <c r="B44" s="253"/>
      <c r="C44" s="212"/>
      <c r="D44" s="279"/>
      <c r="E44" s="205" t="s">
        <v>37</v>
      </c>
      <c r="F44" s="205"/>
      <c r="G44" s="205"/>
      <c r="H44" s="205"/>
      <c r="I44" s="205"/>
      <c r="J44" s="205"/>
      <c r="K44" s="205"/>
      <c r="L44" s="205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5"/>
      <c r="AS44" s="28">
        <v>0</v>
      </c>
      <c r="AT44" s="28">
        <v>0</v>
      </c>
      <c r="AU44" s="28">
        <f t="shared" si="0"/>
        <v>0</v>
      </c>
      <c r="AV44" s="28">
        <v>0</v>
      </c>
      <c r="AW44" s="28">
        <v>0</v>
      </c>
      <c r="AX44" s="255">
        <f t="shared" si="1"/>
        <v>0</v>
      </c>
      <c r="BD44" s="120"/>
    </row>
    <row r="45" spans="1:56" s="103" customFormat="1" ht="7.5" customHeight="1">
      <c r="A45" s="101"/>
      <c r="B45" s="253"/>
      <c r="C45" s="279"/>
      <c r="D45" s="211" t="s">
        <v>38</v>
      </c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5"/>
      <c r="Y45" s="205"/>
      <c r="Z45" s="205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5"/>
      <c r="AS45" s="27">
        <v>865141432</v>
      </c>
      <c r="AT45" s="27">
        <v>0</v>
      </c>
      <c r="AU45" s="26">
        <f t="shared" si="0"/>
        <v>865141432</v>
      </c>
      <c r="AV45" s="27">
        <v>576760952</v>
      </c>
      <c r="AW45" s="27">
        <v>576760952</v>
      </c>
      <c r="AX45" s="254">
        <f t="shared" si="1"/>
        <v>-288380480</v>
      </c>
      <c r="BD45" s="120"/>
    </row>
    <row r="46" spans="1:56" s="103" customFormat="1" ht="7.5" customHeight="1">
      <c r="A46" s="101"/>
      <c r="B46" s="253"/>
      <c r="C46" s="279"/>
      <c r="D46" s="211" t="s">
        <v>39</v>
      </c>
      <c r="E46" s="205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205"/>
      <c r="R46" s="205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5"/>
      <c r="AS46" s="26">
        <f>SUM(AS47)</f>
        <v>0</v>
      </c>
      <c r="AT46" s="26">
        <f>SUM(AT47)</f>
        <v>0</v>
      </c>
      <c r="AU46" s="26">
        <f>SUM(AU47)</f>
        <v>0</v>
      </c>
      <c r="AV46" s="26">
        <f>SUM(AV47)</f>
        <v>0</v>
      </c>
      <c r="AW46" s="26">
        <f>SUM(AW47)</f>
        <v>0</v>
      </c>
      <c r="AX46" s="254">
        <f t="shared" si="1"/>
        <v>0</v>
      </c>
      <c r="BD46" s="120"/>
    </row>
    <row r="47" spans="1:56" s="103" customFormat="1" ht="7.5" customHeight="1">
      <c r="A47" s="101"/>
      <c r="B47" s="253"/>
      <c r="C47" s="212"/>
      <c r="D47" s="279"/>
      <c r="E47" s="205" t="s">
        <v>40</v>
      </c>
      <c r="F47" s="205"/>
      <c r="G47" s="205"/>
      <c r="H47" s="205"/>
      <c r="I47" s="205"/>
      <c r="J47" s="205"/>
      <c r="K47" s="205"/>
      <c r="L47" s="205"/>
      <c r="M47" s="205"/>
      <c r="N47" s="205"/>
      <c r="O47" s="205"/>
      <c r="P47" s="205"/>
      <c r="Q47" s="205"/>
      <c r="R47" s="205"/>
      <c r="S47" s="205"/>
      <c r="T47" s="205"/>
      <c r="U47" s="205"/>
      <c r="V47" s="205"/>
      <c r="W47" s="205"/>
      <c r="X47" s="205"/>
      <c r="Y47" s="205"/>
      <c r="Z47" s="205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5"/>
      <c r="AS47" s="28">
        <v>0</v>
      </c>
      <c r="AT47" s="28">
        <v>0</v>
      </c>
      <c r="AU47" s="28">
        <f>SUM(AS47+AT47)</f>
        <v>0</v>
      </c>
      <c r="AV47" s="28">
        <v>0</v>
      </c>
      <c r="AW47" s="28">
        <v>0</v>
      </c>
      <c r="AX47" s="255">
        <f t="shared" si="1"/>
        <v>0</v>
      </c>
      <c r="BD47" s="120"/>
    </row>
    <row r="48" spans="1:56" s="103" customFormat="1" ht="7.5" customHeight="1">
      <c r="A48" s="101"/>
      <c r="B48" s="253"/>
      <c r="C48" s="279"/>
      <c r="D48" s="280" t="s">
        <v>41</v>
      </c>
      <c r="E48" s="205"/>
      <c r="F48" s="205"/>
      <c r="G48" s="205"/>
      <c r="H48" s="205"/>
      <c r="I48" s="205"/>
      <c r="J48" s="205"/>
      <c r="K48" s="205"/>
      <c r="L48" s="205"/>
      <c r="M48" s="205"/>
      <c r="N48" s="205"/>
      <c r="O48" s="205"/>
      <c r="P48" s="205"/>
      <c r="Q48" s="205"/>
      <c r="R48" s="205"/>
      <c r="S48" s="205"/>
      <c r="T48" s="205"/>
      <c r="U48" s="205"/>
      <c r="V48" s="205"/>
      <c r="W48" s="205"/>
      <c r="X48" s="205"/>
      <c r="Y48" s="205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5"/>
      <c r="AS48" s="26">
        <f>SUM(AS49+AS50)</f>
        <v>0</v>
      </c>
      <c r="AT48" s="26">
        <f>SUM(AT49+AT50)</f>
        <v>0</v>
      </c>
      <c r="AU48" s="26">
        <f>SUM(AU49+AU50)</f>
        <v>0</v>
      </c>
      <c r="AV48" s="26">
        <f>SUM(AV49+AV50)</f>
        <v>0</v>
      </c>
      <c r="AW48" s="26">
        <f>SUM(AW49+AW50)</f>
        <v>0</v>
      </c>
      <c r="AX48" s="254">
        <f t="shared" si="1"/>
        <v>0</v>
      </c>
      <c r="BD48" s="120"/>
    </row>
    <row r="49" spans="1:56" s="103" customFormat="1" ht="7.5" customHeight="1">
      <c r="A49" s="101"/>
      <c r="B49" s="253"/>
      <c r="C49" s="212"/>
      <c r="D49" s="279"/>
      <c r="E49" s="205" t="s">
        <v>42</v>
      </c>
      <c r="F49" s="205"/>
      <c r="G49" s="205"/>
      <c r="H49" s="205"/>
      <c r="I49" s="205"/>
      <c r="J49" s="205"/>
      <c r="K49" s="205"/>
      <c r="L49" s="205"/>
      <c r="M49" s="205"/>
      <c r="N49" s="205"/>
      <c r="O49" s="205"/>
      <c r="P49" s="205"/>
      <c r="Q49" s="205"/>
      <c r="R49" s="205"/>
      <c r="S49" s="205"/>
      <c r="T49" s="205"/>
      <c r="U49" s="205"/>
      <c r="V49" s="205"/>
      <c r="W49" s="205"/>
      <c r="X49" s="205"/>
      <c r="Y49" s="205"/>
      <c r="Z49" s="205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5"/>
      <c r="AS49" s="28">
        <v>0</v>
      </c>
      <c r="AT49" s="28">
        <v>0</v>
      </c>
      <c r="AU49" s="28">
        <f>SUM(AS49+AT49)</f>
        <v>0</v>
      </c>
      <c r="AV49" s="28">
        <v>0</v>
      </c>
      <c r="AW49" s="28">
        <v>0</v>
      </c>
      <c r="AX49" s="255">
        <f t="shared" si="1"/>
        <v>0</v>
      </c>
      <c r="BD49" s="120"/>
    </row>
    <row r="50" spans="1:56" s="103" customFormat="1" ht="7.5" customHeight="1">
      <c r="A50" s="101"/>
      <c r="B50" s="253"/>
      <c r="C50" s="212"/>
      <c r="D50" s="279"/>
      <c r="E50" s="205" t="s">
        <v>43</v>
      </c>
      <c r="F50" s="205"/>
      <c r="G50" s="205"/>
      <c r="H50" s="205"/>
      <c r="I50" s="205"/>
      <c r="J50" s="205"/>
      <c r="K50" s="205"/>
      <c r="L50" s="205"/>
      <c r="M50" s="205"/>
      <c r="N50" s="205"/>
      <c r="O50" s="205"/>
      <c r="P50" s="205"/>
      <c r="Q50" s="205"/>
      <c r="R50" s="205"/>
      <c r="S50" s="205"/>
      <c r="T50" s="205"/>
      <c r="U50" s="205"/>
      <c r="V50" s="205"/>
      <c r="W50" s="205"/>
      <c r="X50" s="205"/>
      <c r="Y50" s="205"/>
      <c r="Z50" s="205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5"/>
      <c r="AS50" s="28">
        <v>0</v>
      </c>
      <c r="AT50" s="28">
        <v>0</v>
      </c>
      <c r="AU50" s="28">
        <f>SUM(AS50+AT50)</f>
        <v>0</v>
      </c>
      <c r="AV50" s="28">
        <v>0</v>
      </c>
      <c r="AW50" s="28">
        <v>0</v>
      </c>
      <c r="AX50" s="255">
        <f t="shared" si="1"/>
        <v>0</v>
      </c>
      <c r="BD50" s="120"/>
    </row>
    <row r="51" spans="1:56" s="103" customFormat="1" ht="7.5" customHeight="1">
      <c r="A51" s="101"/>
      <c r="B51" s="256"/>
      <c r="C51" s="213"/>
      <c r="D51" s="214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101"/>
      <c r="AS51" s="22"/>
      <c r="AT51" s="22"/>
      <c r="AU51" s="22"/>
      <c r="AV51" s="22"/>
      <c r="AW51" s="22"/>
      <c r="AX51" s="252"/>
      <c r="BD51" s="120"/>
    </row>
    <row r="52" spans="1:56" s="103" customFormat="1" ht="7.5" customHeight="1">
      <c r="A52" s="101"/>
      <c r="B52" s="256"/>
      <c r="C52" s="214"/>
      <c r="D52" s="214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101"/>
      <c r="AS52" s="22"/>
      <c r="AT52" s="22"/>
      <c r="AU52" s="22"/>
      <c r="AV52" s="22"/>
      <c r="AW52" s="22"/>
      <c r="AX52" s="252"/>
      <c r="BD52" s="120"/>
    </row>
    <row r="53" spans="1:56" s="103" customFormat="1" ht="7.5" customHeight="1">
      <c r="A53" s="101"/>
      <c r="B53" s="257" t="s">
        <v>44</v>
      </c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/>
      <c r="AG53" s="215"/>
      <c r="AH53" s="215"/>
      <c r="AI53" s="215"/>
      <c r="AJ53" s="215"/>
      <c r="AK53" s="215"/>
      <c r="AL53" s="215"/>
      <c r="AM53" s="215"/>
      <c r="AN53" s="215"/>
      <c r="AO53" s="215"/>
      <c r="AP53" s="215"/>
      <c r="AQ53" s="215"/>
      <c r="AR53" s="215"/>
      <c r="AS53" s="30">
        <f>SUM(AS20+AS21+AS22+AS23+AS24+AS25+AS26+AS27+AS39+AS45+AS46+AS48)</f>
        <v>2244433169</v>
      </c>
      <c r="AT53" s="30">
        <f>SUM(AT20+AT21+AT22+AT23+AT24+AT25+AT26+AT27+AT39+AT45+AT46+AT48)</f>
        <v>0</v>
      </c>
      <c r="AU53" s="30">
        <f>SUM(AU20+AU21+AU22+AU23+AU24+AU25+AU26+AU27+AU39+AU45+AU46+AU48)</f>
        <v>2244433169</v>
      </c>
      <c r="AV53" s="30">
        <f>SUM(AV20+AV21+AV22+AV23+AV24+AV25+AV26+AV27+AV39+AV45+AV46+AV48)</f>
        <v>1695013746</v>
      </c>
      <c r="AW53" s="30">
        <f>SUM(AW20+AW21+AW22+AW23+AW24+AW25+AW26+AW27+AW39+AW45+AW46+AW48)</f>
        <v>1695013746</v>
      </c>
      <c r="AX53" s="258">
        <f>AW53-AS53</f>
        <v>-549419423</v>
      </c>
      <c r="BD53" s="120"/>
    </row>
    <row r="54" spans="1:56" s="103" customFormat="1" ht="7.5" customHeight="1">
      <c r="A54" s="101"/>
      <c r="B54" s="256"/>
      <c r="C54" s="214"/>
      <c r="D54" s="214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101"/>
      <c r="AS54" s="22"/>
      <c r="AT54" s="22"/>
      <c r="AU54" s="22"/>
      <c r="AV54" s="22"/>
      <c r="AW54" s="22"/>
      <c r="AX54" s="252"/>
      <c r="BD54" s="120"/>
    </row>
    <row r="55" spans="1:56" s="103" customFormat="1" ht="7.5" customHeight="1">
      <c r="A55" s="101"/>
      <c r="B55" s="256"/>
      <c r="C55" s="216"/>
      <c r="D55" s="214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101"/>
      <c r="AS55" s="22"/>
      <c r="AT55" s="22"/>
      <c r="AU55" s="22"/>
      <c r="AV55" s="22"/>
      <c r="AW55" s="22"/>
      <c r="AX55" s="252"/>
      <c r="BD55" s="120"/>
    </row>
    <row r="56" spans="1:56" s="103" customFormat="1" ht="7.5" customHeight="1">
      <c r="A56" s="101"/>
      <c r="B56" s="256" t="s">
        <v>45</v>
      </c>
      <c r="C56" s="281"/>
      <c r="D56" s="214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101"/>
      <c r="AS56" s="24"/>
      <c r="AT56" s="24"/>
      <c r="AU56" s="24"/>
      <c r="AV56" s="24"/>
      <c r="AW56" s="24"/>
      <c r="AX56" s="259">
        <f>IF(AX20&gt;0,AX20)+IF(AX21&gt;0,AX21)+IF(AX22&gt;0,AX22)+IF(AX23&gt;0,AX23)+IF(AX24&gt;0,AX24)+IF(AX25&gt;0,AX25)+IF(AX26&gt;0,AX26)+IF(AX28&gt;0,AX28)+IF(AX29&gt;0,AX29)+IF(AX30&gt;0,AX30)+IF(AX31&gt;0,AX31)+IF(AX32&gt;0,AX32)+IF(AX33&gt;0,AX33)+IF(AX34&gt;0,AX34)+IF(AX35&gt;0,AX35)+IF(AX36&gt;0,AX36)+IF(AX37&gt;0,AX37)+IF(AX38&gt;0,AX38)+IF(AX40&gt;0,AX40)+IF(AX41&gt;0,AX41)+IF(AX42&gt;0,AX42)+IF(AX43&gt;0,AX43)+IF(AX44&gt;0,AX44)+IF(AX45&gt;0,AX45)+IF(AX47&gt;0,AX47)+IF(AX49&gt;0,AX49)+IF(AX50&gt;0,AX50)</f>
        <v>0</v>
      </c>
      <c r="BD56" s="120"/>
    </row>
    <row r="57" spans="1:56" s="103" customFormat="1" ht="7.5" customHeight="1">
      <c r="A57" s="101"/>
      <c r="B57" s="256"/>
      <c r="C57" s="281"/>
      <c r="D57" s="214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101"/>
      <c r="AS57" s="22"/>
      <c r="AT57" s="22"/>
      <c r="AU57" s="22"/>
      <c r="AV57" s="22"/>
      <c r="AW57" s="22"/>
      <c r="AX57" s="252"/>
      <c r="BD57" s="120"/>
    </row>
    <row r="58" spans="1:56" s="103" customFormat="1" ht="7.5" customHeight="1">
      <c r="A58" s="101"/>
      <c r="B58" s="256"/>
      <c r="C58" s="282" t="s">
        <v>46</v>
      </c>
      <c r="D58" s="214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101"/>
      <c r="AS58" s="22"/>
      <c r="AT58" s="22"/>
      <c r="AU58" s="22"/>
      <c r="AV58" s="22"/>
      <c r="AW58" s="22"/>
      <c r="AX58" s="252"/>
      <c r="BD58" s="120"/>
    </row>
    <row r="59" spans="1:56" s="103" customFormat="1" ht="7.5" customHeight="1">
      <c r="A59" s="101"/>
      <c r="B59" s="256"/>
      <c r="C59" s="217"/>
      <c r="D59" s="214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101"/>
      <c r="AS59" s="22"/>
      <c r="AT59" s="22"/>
      <c r="AU59" s="22"/>
      <c r="AV59" s="22"/>
      <c r="AW59" s="22"/>
      <c r="AX59" s="252"/>
      <c r="BD59" s="120"/>
    </row>
    <row r="60" spans="1:56" s="103" customFormat="1" ht="7.5" customHeight="1">
      <c r="A60" s="101"/>
      <c r="B60" s="253"/>
      <c r="C60" s="218"/>
      <c r="D60" s="209" t="s">
        <v>47</v>
      </c>
      <c r="E60" s="205"/>
      <c r="F60" s="205"/>
      <c r="G60" s="205"/>
      <c r="H60" s="205"/>
      <c r="I60" s="205"/>
      <c r="J60" s="205"/>
      <c r="K60" s="205"/>
      <c r="L60" s="205"/>
      <c r="M60" s="205"/>
      <c r="N60" s="205"/>
      <c r="O60" s="205"/>
      <c r="P60" s="205"/>
      <c r="Q60" s="205"/>
      <c r="R60" s="205"/>
      <c r="S60" s="205"/>
      <c r="T60" s="205"/>
      <c r="U60" s="205"/>
      <c r="V60" s="205"/>
      <c r="W60" s="205"/>
      <c r="X60" s="205"/>
      <c r="Y60" s="205"/>
      <c r="Z60" s="205"/>
      <c r="AA60" s="205"/>
      <c r="AB60" s="205"/>
      <c r="AC60" s="205"/>
      <c r="AD60" s="205"/>
      <c r="AE60" s="205"/>
      <c r="AF60" s="205"/>
      <c r="AG60" s="205"/>
      <c r="AH60" s="205"/>
      <c r="AI60" s="205"/>
      <c r="AJ60" s="205"/>
      <c r="AK60" s="205"/>
      <c r="AL60" s="205"/>
      <c r="AM60" s="205"/>
      <c r="AN60" s="205"/>
      <c r="AO60" s="205"/>
      <c r="AP60" s="205"/>
      <c r="AQ60" s="205"/>
      <c r="AR60" s="205"/>
      <c r="AS60" s="26">
        <f>SUM(AS61+AS62+AS63+AS64+AS65+AS66+AS67+AS68)</f>
        <v>0</v>
      </c>
      <c r="AT60" s="26">
        <f>SUM(AT61+AT62+AT63+AT64+AT65+AT66+AT67+AT68)</f>
        <v>0</v>
      </c>
      <c r="AU60" s="26">
        <f t="shared" ref="AU60:AU78" si="2">SUM(AS60+AT60)</f>
        <v>0</v>
      </c>
      <c r="AV60" s="26">
        <f>SUM(AV61+AV62+AV63+AV64+AV65+AV66+AV67+AV68)</f>
        <v>0</v>
      </c>
      <c r="AW60" s="26">
        <f>SUM(AW61+AW62+AW63+AW64+AW65+AW66+AW67+AW68)</f>
        <v>0</v>
      </c>
      <c r="AX60" s="254">
        <f t="shared" ref="AX60:AX78" si="3">AW60-AS60</f>
        <v>0</v>
      </c>
      <c r="BD60" s="120"/>
    </row>
    <row r="61" spans="1:56" s="103" customFormat="1" ht="7.5" customHeight="1">
      <c r="A61" s="101"/>
      <c r="B61" s="253"/>
      <c r="C61" s="218"/>
      <c r="D61" s="205"/>
      <c r="E61" s="205" t="s">
        <v>48</v>
      </c>
      <c r="F61" s="205"/>
      <c r="G61" s="205"/>
      <c r="H61" s="205"/>
      <c r="I61" s="205"/>
      <c r="J61" s="205"/>
      <c r="K61" s="205"/>
      <c r="L61" s="205"/>
      <c r="M61" s="205"/>
      <c r="N61" s="205"/>
      <c r="O61" s="205"/>
      <c r="P61" s="205"/>
      <c r="Q61" s="205"/>
      <c r="R61" s="205"/>
      <c r="S61" s="205"/>
      <c r="T61" s="205"/>
      <c r="U61" s="205"/>
      <c r="V61" s="205"/>
      <c r="W61" s="205"/>
      <c r="X61" s="205"/>
      <c r="Y61" s="205"/>
      <c r="Z61" s="205"/>
      <c r="AA61" s="205"/>
      <c r="AB61" s="205"/>
      <c r="AC61" s="205"/>
      <c r="AD61" s="205"/>
      <c r="AE61" s="205"/>
      <c r="AF61" s="205"/>
      <c r="AG61" s="205"/>
      <c r="AH61" s="205"/>
      <c r="AI61" s="205"/>
      <c r="AJ61" s="205"/>
      <c r="AK61" s="205"/>
      <c r="AL61" s="205"/>
      <c r="AM61" s="205"/>
      <c r="AN61" s="205"/>
      <c r="AO61" s="205"/>
      <c r="AP61" s="205"/>
      <c r="AQ61" s="205"/>
      <c r="AR61" s="205"/>
      <c r="AS61" s="28">
        <v>0</v>
      </c>
      <c r="AT61" s="28">
        <v>0</v>
      </c>
      <c r="AU61" s="28">
        <f t="shared" si="2"/>
        <v>0</v>
      </c>
      <c r="AV61" s="28">
        <v>0</v>
      </c>
      <c r="AW61" s="28">
        <v>0</v>
      </c>
      <c r="AX61" s="255">
        <f t="shared" si="3"/>
        <v>0</v>
      </c>
      <c r="BD61" s="120"/>
    </row>
    <row r="62" spans="1:56" s="103" customFormat="1" ht="7.5" customHeight="1">
      <c r="A62" s="101"/>
      <c r="B62" s="253"/>
      <c r="C62" s="218"/>
      <c r="D62" s="205"/>
      <c r="E62" s="205" t="s">
        <v>49</v>
      </c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8">
        <v>0</v>
      </c>
      <c r="AT62" s="28">
        <v>0</v>
      </c>
      <c r="AU62" s="28">
        <f t="shared" si="2"/>
        <v>0</v>
      </c>
      <c r="AV62" s="28">
        <v>0</v>
      </c>
      <c r="AW62" s="28">
        <v>0</v>
      </c>
      <c r="AX62" s="255">
        <f t="shared" si="3"/>
        <v>0</v>
      </c>
      <c r="BD62" s="120"/>
    </row>
    <row r="63" spans="1:56" s="103" customFormat="1" ht="7.5" customHeight="1">
      <c r="A63" s="101"/>
      <c r="B63" s="253"/>
      <c r="C63" s="218"/>
      <c r="D63" s="205"/>
      <c r="E63" s="205" t="s">
        <v>50</v>
      </c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8">
        <v>0</v>
      </c>
      <c r="AT63" s="28">
        <v>0</v>
      </c>
      <c r="AU63" s="28">
        <f t="shared" si="2"/>
        <v>0</v>
      </c>
      <c r="AV63" s="28">
        <v>0</v>
      </c>
      <c r="AW63" s="28">
        <v>0</v>
      </c>
      <c r="AX63" s="255">
        <f t="shared" si="3"/>
        <v>0</v>
      </c>
      <c r="BD63" s="120"/>
    </row>
    <row r="64" spans="1:56" s="103" customFormat="1" ht="7.5" customHeight="1">
      <c r="A64" s="101"/>
      <c r="B64" s="253"/>
      <c r="C64" s="218"/>
      <c r="D64" s="205"/>
      <c r="E64" s="205" t="s">
        <v>51</v>
      </c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8">
        <v>0</v>
      </c>
      <c r="AT64" s="28">
        <v>0</v>
      </c>
      <c r="AU64" s="28">
        <f t="shared" si="2"/>
        <v>0</v>
      </c>
      <c r="AV64" s="28">
        <v>0</v>
      </c>
      <c r="AW64" s="28">
        <v>0</v>
      </c>
      <c r="AX64" s="255">
        <f t="shared" si="3"/>
        <v>0</v>
      </c>
      <c r="BD64" s="120"/>
    </row>
    <row r="65" spans="1:56" s="103" customFormat="1" ht="7.5" customHeight="1">
      <c r="A65" s="101"/>
      <c r="B65" s="253"/>
      <c r="C65" s="218"/>
      <c r="D65" s="205"/>
      <c r="E65" s="205" t="s">
        <v>52</v>
      </c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8">
        <v>0</v>
      </c>
      <c r="AT65" s="28">
        <v>0</v>
      </c>
      <c r="AU65" s="28">
        <f t="shared" si="2"/>
        <v>0</v>
      </c>
      <c r="AV65" s="28">
        <v>0</v>
      </c>
      <c r="AW65" s="28">
        <v>0</v>
      </c>
      <c r="AX65" s="255">
        <f t="shared" si="3"/>
        <v>0</v>
      </c>
      <c r="BD65" s="120"/>
    </row>
    <row r="66" spans="1:56" s="103" customFormat="1" ht="7.5" customHeight="1">
      <c r="A66" s="101"/>
      <c r="B66" s="253"/>
      <c r="C66" s="218"/>
      <c r="D66" s="205"/>
      <c r="E66" s="205" t="s">
        <v>53</v>
      </c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8">
        <v>0</v>
      </c>
      <c r="AT66" s="28">
        <v>0</v>
      </c>
      <c r="AU66" s="28">
        <f t="shared" si="2"/>
        <v>0</v>
      </c>
      <c r="AV66" s="28">
        <v>0</v>
      </c>
      <c r="AW66" s="28">
        <v>0</v>
      </c>
      <c r="AX66" s="255">
        <f t="shared" si="3"/>
        <v>0</v>
      </c>
      <c r="BD66" s="120"/>
    </row>
    <row r="67" spans="1:56" s="103" customFormat="1" ht="7.5" customHeight="1">
      <c r="A67" s="101"/>
      <c r="B67" s="253"/>
      <c r="C67" s="218"/>
      <c r="D67" s="205"/>
      <c r="E67" s="205" t="s">
        <v>54</v>
      </c>
      <c r="F67" s="205"/>
      <c r="G67" s="205"/>
      <c r="H67" s="205"/>
      <c r="I67" s="205"/>
      <c r="J67" s="205"/>
      <c r="K67" s="205"/>
      <c r="L67" s="205"/>
      <c r="M67" s="205"/>
      <c r="N67" s="205"/>
      <c r="O67" s="205"/>
      <c r="P67" s="205"/>
      <c r="Q67" s="205"/>
      <c r="R67" s="205"/>
      <c r="S67" s="205"/>
      <c r="T67" s="205"/>
      <c r="U67" s="205"/>
      <c r="V67" s="205"/>
      <c r="W67" s="205"/>
      <c r="X67" s="205"/>
      <c r="Y67" s="205"/>
      <c r="Z67" s="205"/>
      <c r="AA67" s="205"/>
      <c r="AB67" s="205"/>
      <c r="AC67" s="205"/>
      <c r="AD67" s="205"/>
      <c r="AE67" s="205"/>
      <c r="AF67" s="205"/>
      <c r="AG67" s="205"/>
      <c r="AH67" s="205"/>
      <c r="AI67" s="205"/>
      <c r="AJ67" s="205"/>
      <c r="AK67" s="205"/>
      <c r="AL67" s="205"/>
      <c r="AM67" s="205"/>
      <c r="AN67" s="205"/>
      <c r="AO67" s="205"/>
      <c r="AP67" s="205"/>
      <c r="AQ67" s="205"/>
      <c r="AR67" s="205"/>
      <c r="AS67" s="28">
        <v>0</v>
      </c>
      <c r="AT67" s="28">
        <v>0</v>
      </c>
      <c r="AU67" s="28">
        <f t="shared" si="2"/>
        <v>0</v>
      </c>
      <c r="AV67" s="28">
        <v>0</v>
      </c>
      <c r="AW67" s="28">
        <v>0</v>
      </c>
      <c r="AX67" s="255">
        <f t="shared" si="3"/>
        <v>0</v>
      </c>
      <c r="BD67" s="120"/>
    </row>
    <row r="68" spans="1:56" s="103" customFormat="1" ht="7.5" customHeight="1">
      <c r="A68" s="101"/>
      <c r="B68" s="253"/>
      <c r="C68" s="218"/>
      <c r="D68" s="205"/>
      <c r="E68" s="205" t="s">
        <v>55</v>
      </c>
      <c r="F68" s="205"/>
      <c r="G68" s="205"/>
      <c r="H68" s="205"/>
      <c r="I68" s="205"/>
      <c r="J68" s="205"/>
      <c r="K68" s="205"/>
      <c r="L68" s="205"/>
      <c r="M68" s="205"/>
      <c r="N68" s="205"/>
      <c r="O68" s="205"/>
      <c r="P68" s="205"/>
      <c r="Q68" s="205"/>
      <c r="R68" s="205"/>
      <c r="S68" s="205"/>
      <c r="T68" s="205"/>
      <c r="U68" s="205"/>
      <c r="V68" s="205"/>
      <c r="W68" s="205"/>
      <c r="X68" s="205"/>
      <c r="Y68" s="205"/>
      <c r="Z68" s="205"/>
      <c r="AA68" s="205"/>
      <c r="AB68" s="205"/>
      <c r="AC68" s="205"/>
      <c r="AD68" s="205"/>
      <c r="AE68" s="205"/>
      <c r="AF68" s="205"/>
      <c r="AG68" s="205"/>
      <c r="AH68" s="205"/>
      <c r="AI68" s="205"/>
      <c r="AJ68" s="205"/>
      <c r="AK68" s="205"/>
      <c r="AL68" s="205"/>
      <c r="AM68" s="205"/>
      <c r="AN68" s="205"/>
      <c r="AO68" s="205"/>
      <c r="AP68" s="205"/>
      <c r="AQ68" s="205"/>
      <c r="AR68" s="205"/>
      <c r="AS68" s="28">
        <v>0</v>
      </c>
      <c r="AT68" s="28">
        <v>0</v>
      </c>
      <c r="AU68" s="28">
        <f t="shared" si="2"/>
        <v>0</v>
      </c>
      <c r="AV68" s="28">
        <v>0</v>
      </c>
      <c r="AW68" s="28">
        <v>0</v>
      </c>
      <c r="AX68" s="255">
        <f t="shared" si="3"/>
        <v>0</v>
      </c>
      <c r="BD68" s="120"/>
    </row>
    <row r="69" spans="1:56" s="103" customFormat="1" ht="7.5" customHeight="1">
      <c r="A69" s="101"/>
      <c r="B69" s="253"/>
      <c r="C69" s="218"/>
      <c r="D69" s="209" t="s">
        <v>56</v>
      </c>
      <c r="E69" s="205"/>
      <c r="F69" s="205"/>
      <c r="G69" s="205"/>
      <c r="H69" s="205"/>
      <c r="I69" s="205"/>
      <c r="J69" s="205"/>
      <c r="K69" s="205"/>
      <c r="L69" s="205"/>
      <c r="M69" s="205"/>
      <c r="N69" s="205"/>
      <c r="O69" s="205"/>
      <c r="P69" s="205"/>
      <c r="Q69" s="205"/>
      <c r="R69" s="205"/>
      <c r="S69" s="205"/>
      <c r="T69" s="205"/>
      <c r="U69" s="205"/>
      <c r="V69" s="205"/>
      <c r="W69" s="205"/>
      <c r="X69" s="205"/>
      <c r="Y69" s="205"/>
      <c r="Z69" s="205"/>
      <c r="AA69" s="205"/>
      <c r="AB69" s="205"/>
      <c r="AC69" s="205"/>
      <c r="AD69" s="205"/>
      <c r="AE69" s="205"/>
      <c r="AF69" s="205"/>
      <c r="AG69" s="205"/>
      <c r="AH69" s="205"/>
      <c r="AI69" s="205"/>
      <c r="AJ69" s="205"/>
      <c r="AK69" s="205"/>
      <c r="AL69" s="205"/>
      <c r="AM69" s="205"/>
      <c r="AN69" s="205"/>
      <c r="AO69" s="205"/>
      <c r="AP69" s="205"/>
      <c r="AQ69" s="205"/>
      <c r="AR69" s="205"/>
      <c r="AS69" s="26">
        <f>SUM(AS70+AS71+AS72+AS73)</f>
        <v>0</v>
      </c>
      <c r="AT69" s="26">
        <f>SUM(AT70+AT71+AT72+AT73)</f>
        <v>0</v>
      </c>
      <c r="AU69" s="26">
        <f t="shared" si="2"/>
        <v>0</v>
      </c>
      <c r="AV69" s="26">
        <f>SUM(AV70+AV71+AV72+AV73)</f>
        <v>0</v>
      </c>
      <c r="AW69" s="26">
        <f>SUM(AW70+AW71+AW72+AW73)</f>
        <v>0</v>
      </c>
      <c r="AX69" s="254">
        <f t="shared" si="3"/>
        <v>0</v>
      </c>
      <c r="BD69" s="120"/>
    </row>
    <row r="70" spans="1:56" s="103" customFormat="1" ht="7.5" customHeight="1">
      <c r="A70" s="101"/>
      <c r="B70" s="253"/>
      <c r="C70" s="218"/>
      <c r="D70" s="205"/>
      <c r="E70" s="205" t="s">
        <v>57</v>
      </c>
      <c r="F70" s="205"/>
      <c r="G70" s="205"/>
      <c r="H70" s="205"/>
      <c r="I70" s="205"/>
      <c r="J70" s="205"/>
      <c r="K70" s="205"/>
      <c r="L70" s="205"/>
      <c r="M70" s="205"/>
      <c r="N70" s="205"/>
      <c r="O70" s="205"/>
      <c r="P70" s="205"/>
      <c r="Q70" s="205"/>
      <c r="R70" s="205"/>
      <c r="S70" s="205"/>
      <c r="T70" s="205"/>
      <c r="U70" s="205"/>
      <c r="V70" s="205"/>
      <c r="W70" s="205"/>
      <c r="X70" s="205"/>
      <c r="Y70" s="205"/>
      <c r="Z70" s="205"/>
      <c r="AA70" s="205"/>
      <c r="AB70" s="205"/>
      <c r="AC70" s="205"/>
      <c r="AD70" s="205"/>
      <c r="AE70" s="205"/>
      <c r="AF70" s="205"/>
      <c r="AG70" s="205"/>
      <c r="AH70" s="205"/>
      <c r="AI70" s="205"/>
      <c r="AJ70" s="205"/>
      <c r="AK70" s="205"/>
      <c r="AL70" s="205"/>
      <c r="AM70" s="205"/>
      <c r="AN70" s="205"/>
      <c r="AO70" s="205"/>
      <c r="AP70" s="205"/>
      <c r="AQ70" s="205"/>
      <c r="AR70" s="205"/>
      <c r="AS70" s="28">
        <v>0</v>
      </c>
      <c r="AT70" s="28">
        <v>0</v>
      </c>
      <c r="AU70" s="28">
        <f t="shared" si="2"/>
        <v>0</v>
      </c>
      <c r="AV70" s="28">
        <v>0</v>
      </c>
      <c r="AW70" s="28">
        <v>0</v>
      </c>
      <c r="AX70" s="255">
        <f t="shared" si="3"/>
        <v>0</v>
      </c>
      <c r="BD70" s="120"/>
    </row>
    <row r="71" spans="1:56" s="103" customFormat="1" ht="7.5" customHeight="1">
      <c r="A71" s="101"/>
      <c r="B71" s="253"/>
      <c r="C71" s="218"/>
      <c r="D71" s="205"/>
      <c r="E71" s="205" t="s">
        <v>58</v>
      </c>
      <c r="F71" s="205"/>
      <c r="G71" s="205"/>
      <c r="H71" s="205"/>
      <c r="I71" s="205"/>
      <c r="J71" s="205"/>
      <c r="K71" s="205"/>
      <c r="L71" s="205"/>
      <c r="M71" s="205"/>
      <c r="N71" s="205"/>
      <c r="O71" s="205"/>
      <c r="P71" s="205"/>
      <c r="Q71" s="205"/>
      <c r="R71" s="205"/>
      <c r="S71" s="205"/>
      <c r="T71" s="205"/>
      <c r="U71" s="205"/>
      <c r="V71" s="205"/>
      <c r="W71" s="205"/>
      <c r="X71" s="205"/>
      <c r="Y71" s="205"/>
      <c r="Z71" s="205"/>
      <c r="AA71" s="205"/>
      <c r="AB71" s="205"/>
      <c r="AC71" s="205"/>
      <c r="AD71" s="205"/>
      <c r="AE71" s="205"/>
      <c r="AF71" s="205"/>
      <c r="AG71" s="205"/>
      <c r="AH71" s="205"/>
      <c r="AI71" s="205"/>
      <c r="AJ71" s="205"/>
      <c r="AK71" s="205"/>
      <c r="AL71" s="205"/>
      <c r="AM71" s="205"/>
      <c r="AN71" s="205"/>
      <c r="AO71" s="205"/>
      <c r="AP71" s="205"/>
      <c r="AQ71" s="205"/>
      <c r="AR71" s="205"/>
      <c r="AS71" s="28">
        <v>0</v>
      </c>
      <c r="AT71" s="28">
        <v>0</v>
      </c>
      <c r="AU71" s="28">
        <f t="shared" si="2"/>
        <v>0</v>
      </c>
      <c r="AV71" s="28">
        <v>0</v>
      </c>
      <c r="AW71" s="28">
        <v>0</v>
      </c>
      <c r="AX71" s="255">
        <f t="shared" si="3"/>
        <v>0</v>
      </c>
      <c r="BD71" s="120"/>
    </row>
    <row r="72" spans="1:56" s="103" customFormat="1" ht="7.5" customHeight="1">
      <c r="A72" s="101"/>
      <c r="B72" s="253"/>
      <c r="C72" s="218"/>
      <c r="D72" s="205"/>
      <c r="E72" s="205" t="s">
        <v>59</v>
      </c>
      <c r="F72" s="205"/>
      <c r="G72" s="205"/>
      <c r="H72" s="205"/>
      <c r="I72" s="205"/>
      <c r="J72" s="205"/>
      <c r="K72" s="205"/>
      <c r="L72" s="205"/>
      <c r="M72" s="205"/>
      <c r="N72" s="205"/>
      <c r="O72" s="205"/>
      <c r="P72" s="205"/>
      <c r="Q72" s="205"/>
      <c r="R72" s="205"/>
      <c r="S72" s="205"/>
      <c r="T72" s="205"/>
      <c r="U72" s="205"/>
      <c r="V72" s="205"/>
      <c r="W72" s="205"/>
      <c r="X72" s="205"/>
      <c r="Y72" s="205"/>
      <c r="Z72" s="205"/>
      <c r="AA72" s="205"/>
      <c r="AB72" s="205"/>
      <c r="AC72" s="205"/>
      <c r="AD72" s="205"/>
      <c r="AE72" s="205"/>
      <c r="AF72" s="205"/>
      <c r="AG72" s="205"/>
      <c r="AH72" s="205"/>
      <c r="AI72" s="205"/>
      <c r="AJ72" s="205"/>
      <c r="AK72" s="205"/>
      <c r="AL72" s="205"/>
      <c r="AM72" s="205"/>
      <c r="AN72" s="205"/>
      <c r="AO72" s="205"/>
      <c r="AP72" s="205"/>
      <c r="AQ72" s="205"/>
      <c r="AR72" s="205"/>
      <c r="AS72" s="28">
        <v>0</v>
      </c>
      <c r="AT72" s="28">
        <v>0</v>
      </c>
      <c r="AU72" s="28">
        <f t="shared" si="2"/>
        <v>0</v>
      </c>
      <c r="AV72" s="28">
        <v>0</v>
      </c>
      <c r="AW72" s="28">
        <v>0</v>
      </c>
      <c r="AX72" s="255">
        <f t="shared" si="3"/>
        <v>0</v>
      </c>
      <c r="BD72" s="120"/>
    </row>
    <row r="73" spans="1:56" s="103" customFormat="1" ht="7.5" customHeight="1">
      <c r="A73" s="101"/>
      <c r="B73" s="253"/>
      <c r="C73" s="218"/>
      <c r="D73" s="205"/>
      <c r="E73" s="205" t="s">
        <v>40</v>
      </c>
      <c r="F73" s="205"/>
      <c r="G73" s="205"/>
      <c r="H73" s="205"/>
      <c r="I73" s="205"/>
      <c r="J73" s="205"/>
      <c r="K73" s="205"/>
      <c r="L73" s="205"/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  <c r="AE73" s="205"/>
      <c r="AF73" s="205"/>
      <c r="AG73" s="205"/>
      <c r="AH73" s="205"/>
      <c r="AI73" s="205"/>
      <c r="AJ73" s="205"/>
      <c r="AK73" s="205"/>
      <c r="AL73" s="205"/>
      <c r="AM73" s="205"/>
      <c r="AN73" s="205"/>
      <c r="AO73" s="205"/>
      <c r="AP73" s="205"/>
      <c r="AQ73" s="205"/>
      <c r="AR73" s="205"/>
      <c r="AS73" s="28">
        <v>0</v>
      </c>
      <c r="AT73" s="28">
        <v>0</v>
      </c>
      <c r="AU73" s="28">
        <f t="shared" si="2"/>
        <v>0</v>
      </c>
      <c r="AV73" s="28">
        <v>0</v>
      </c>
      <c r="AW73" s="28">
        <v>0</v>
      </c>
      <c r="AX73" s="255">
        <f t="shared" si="3"/>
        <v>0</v>
      </c>
      <c r="BD73" s="120"/>
    </row>
    <row r="74" spans="1:56" s="103" customFormat="1" ht="7.5" customHeight="1">
      <c r="A74" s="101"/>
      <c r="B74" s="253"/>
      <c r="C74" s="218"/>
      <c r="D74" s="209" t="s">
        <v>60</v>
      </c>
      <c r="E74" s="205"/>
      <c r="F74" s="205"/>
      <c r="G74" s="205"/>
      <c r="H74" s="205"/>
      <c r="I74" s="205"/>
      <c r="J74" s="205"/>
      <c r="K74" s="205"/>
      <c r="L74" s="205"/>
      <c r="M74" s="205"/>
      <c r="N74" s="205"/>
      <c r="O74" s="205"/>
      <c r="P74" s="205"/>
      <c r="Q74" s="205"/>
      <c r="R74" s="205"/>
      <c r="S74" s="205"/>
      <c r="T74" s="205"/>
      <c r="U74" s="205"/>
      <c r="V74" s="205"/>
      <c r="W74" s="205"/>
      <c r="X74" s="205"/>
      <c r="Y74" s="205"/>
      <c r="Z74" s="205"/>
      <c r="AA74" s="205"/>
      <c r="AB74" s="205"/>
      <c r="AC74" s="205"/>
      <c r="AD74" s="205"/>
      <c r="AE74" s="205"/>
      <c r="AF74" s="205"/>
      <c r="AG74" s="205"/>
      <c r="AH74" s="205"/>
      <c r="AI74" s="205"/>
      <c r="AJ74" s="205"/>
      <c r="AK74" s="205"/>
      <c r="AL74" s="205"/>
      <c r="AM74" s="205"/>
      <c r="AN74" s="205"/>
      <c r="AO74" s="205"/>
      <c r="AP74" s="205"/>
      <c r="AQ74" s="205"/>
      <c r="AR74" s="205"/>
      <c r="AS74" s="26">
        <f>SUM(AS75+AS76)</f>
        <v>0</v>
      </c>
      <c r="AT74" s="26">
        <f>SUM(AT75+AT76)</f>
        <v>0</v>
      </c>
      <c r="AU74" s="26">
        <f t="shared" si="2"/>
        <v>0</v>
      </c>
      <c r="AV74" s="26">
        <f>SUM(AV75+AV76)</f>
        <v>0</v>
      </c>
      <c r="AW74" s="26">
        <f>SUM(AW75+AW76)</f>
        <v>0</v>
      </c>
      <c r="AX74" s="254">
        <f t="shared" si="3"/>
        <v>0</v>
      </c>
      <c r="BD74" s="120"/>
    </row>
    <row r="75" spans="1:56" s="103" customFormat="1" ht="7.5" customHeight="1">
      <c r="A75" s="101"/>
      <c r="B75" s="253"/>
      <c r="C75" s="218"/>
      <c r="D75" s="205"/>
      <c r="E75" s="205" t="s">
        <v>61</v>
      </c>
      <c r="F75" s="205"/>
      <c r="G75" s="205"/>
      <c r="H75" s="205"/>
      <c r="I75" s="205"/>
      <c r="J75" s="205"/>
      <c r="K75" s="205"/>
      <c r="L75" s="205"/>
      <c r="M75" s="205"/>
      <c r="N75" s="205"/>
      <c r="O75" s="205"/>
      <c r="P75" s="205"/>
      <c r="Q75" s="205"/>
      <c r="R75" s="205"/>
      <c r="S75" s="205"/>
      <c r="T75" s="205"/>
      <c r="U75" s="205"/>
      <c r="V75" s="205"/>
      <c r="W75" s="205"/>
      <c r="X75" s="205"/>
      <c r="Y75" s="205"/>
      <c r="Z75" s="205"/>
      <c r="AA75" s="205"/>
      <c r="AB75" s="205"/>
      <c r="AC75" s="205"/>
      <c r="AD75" s="205"/>
      <c r="AE75" s="205"/>
      <c r="AF75" s="205"/>
      <c r="AG75" s="205"/>
      <c r="AH75" s="205"/>
      <c r="AI75" s="205"/>
      <c r="AJ75" s="205"/>
      <c r="AK75" s="205"/>
      <c r="AL75" s="205"/>
      <c r="AM75" s="205"/>
      <c r="AN75" s="205"/>
      <c r="AO75" s="205"/>
      <c r="AP75" s="205"/>
      <c r="AQ75" s="205"/>
      <c r="AR75" s="205"/>
      <c r="AS75" s="28">
        <v>0</v>
      </c>
      <c r="AT75" s="28">
        <v>0</v>
      </c>
      <c r="AU75" s="28">
        <f t="shared" si="2"/>
        <v>0</v>
      </c>
      <c r="AV75" s="28">
        <v>0</v>
      </c>
      <c r="AW75" s="28">
        <v>0</v>
      </c>
      <c r="AX75" s="255">
        <f t="shared" si="3"/>
        <v>0</v>
      </c>
      <c r="BD75" s="120"/>
    </row>
    <row r="76" spans="1:56" s="103" customFormat="1" ht="7.5" customHeight="1">
      <c r="A76" s="101"/>
      <c r="B76" s="253"/>
      <c r="C76" s="218"/>
      <c r="D76" s="205"/>
      <c r="E76" s="205" t="s">
        <v>62</v>
      </c>
      <c r="F76" s="205"/>
      <c r="G76" s="205"/>
      <c r="H76" s="205"/>
      <c r="I76" s="205"/>
      <c r="J76" s="205"/>
      <c r="K76" s="205"/>
      <c r="L76" s="205"/>
      <c r="M76" s="205"/>
      <c r="N76" s="205"/>
      <c r="O76" s="205"/>
      <c r="P76" s="205"/>
      <c r="Q76" s="205"/>
      <c r="R76" s="205"/>
      <c r="S76" s="205"/>
      <c r="T76" s="205"/>
      <c r="U76" s="205"/>
      <c r="V76" s="205"/>
      <c r="W76" s="205"/>
      <c r="X76" s="205"/>
      <c r="Y76" s="205"/>
      <c r="Z76" s="205"/>
      <c r="AA76" s="205"/>
      <c r="AB76" s="205"/>
      <c r="AC76" s="205"/>
      <c r="AD76" s="205"/>
      <c r="AE76" s="205"/>
      <c r="AF76" s="205"/>
      <c r="AG76" s="205"/>
      <c r="AH76" s="205"/>
      <c r="AI76" s="205"/>
      <c r="AJ76" s="205"/>
      <c r="AK76" s="205"/>
      <c r="AL76" s="205"/>
      <c r="AM76" s="205"/>
      <c r="AN76" s="205"/>
      <c r="AO76" s="205"/>
      <c r="AP76" s="205"/>
      <c r="AQ76" s="205"/>
      <c r="AR76" s="205"/>
      <c r="AS76" s="28">
        <v>0</v>
      </c>
      <c r="AT76" s="28">
        <v>0</v>
      </c>
      <c r="AU76" s="28">
        <f t="shared" si="2"/>
        <v>0</v>
      </c>
      <c r="AV76" s="28">
        <v>0</v>
      </c>
      <c r="AW76" s="28">
        <v>0</v>
      </c>
      <c r="AX76" s="255">
        <f t="shared" si="3"/>
        <v>0</v>
      </c>
      <c r="BD76" s="120"/>
    </row>
    <row r="77" spans="1:56" s="103" customFormat="1" ht="7.5" customHeight="1">
      <c r="A77" s="101"/>
      <c r="B77" s="253"/>
      <c r="C77" s="218"/>
      <c r="D77" s="209" t="s">
        <v>63</v>
      </c>
      <c r="E77" s="205"/>
      <c r="F77" s="205"/>
      <c r="G77" s="205"/>
      <c r="H77" s="205"/>
      <c r="I77" s="205"/>
      <c r="J77" s="205"/>
      <c r="K77" s="205"/>
      <c r="L77" s="205"/>
      <c r="M77" s="205"/>
      <c r="N77" s="205"/>
      <c r="O77" s="205"/>
      <c r="P77" s="205"/>
      <c r="Q77" s="205"/>
      <c r="R77" s="205"/>
      <c r="S77" s="205"/>
      <c r="T77" s="205"/>
      <c r="U77" s="205"/>
      <c r="V77" s="205"/>
      <c r="W77" s="205"/>
      <c r="X77" s="205"/>
      <c r="Y77" s="205"/>
      <c r="Z77" s="205"/>
      <c r="AA77" s="205"/>
      <c r="AB77" s="205"/>
      <c r="AC77" s="205"/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7">
        <v>0</v>
      </c>
      <c r="AT77" s="27">
        <v>0</v>
      </c>
      <c r="AU77" s="26">
        <f t="shared" si="2"/>
        <v>0</v>
      </c>
      <c r="AV77" s="27">
        <v>0</v>
      </c>
      <c r="AW77" s="27">
        <v>0</v>
      </c>
      <c r="AX77" s="254">
        <f t="shared" si="3"/>
        <v>0</v>
      </c>
      <c r="BD77" s="120"/>
    </row>
    <row r="78" spans="1:56" s="103" customFormat="1" ht="7.5" customHeight="1">
      <c r="A78" s="101"/>
      <c r="B78" s="253"/>
      <c r="C78" s="218"/>
      <c r="D78" s="209" t="s">
        <v>64</v>
      </c>
      <c r="E78" s="205"/>
      <c r="F78" s="205"/>
      <c r="G78" s="205"/>
      <c r="H78" s="205"/>
      <c r="I78" s="205"/>
      <c r="J78" s="205"/>
      <c r="K78" s="205"/>
      <c r="L78" s="205"/>
      <c r="M78" s="205"/>
      <c r="N78" s="205"/>
      <c r="O78" s="205"/>
      <c r="P78" s="205"/>
      <c r="Q78" s="205"/>
      <c r="R78" s="205"/>
      <c r="S78" s="205"/>
      <c r="T78" s="205"/>
      <c r="U78" s="205"/>
      <c r="V78" s="205"/>
      <c r="W78" s="205"/>
      <c r="X78" s="205"/>
      <c r="Y78" s="205"/>
      <c r="Z78" s="205"/>
      <c r="AA78" s="205"/>
      <c r="AB78" s="205"/>
      <c r="AC78" s="205"/>
      <c r="AD78" s="205"/>
      <c r="AE78" s="205"/>
      <c r="AF78" s="205"/>
      <c r="AG78" s="205"/>
      <c r="AH78" s="205"/>
      <c r="AI78" s="205"/>
      <c r="AJ78" s="205"/>
      <c r="AK78" s="205"/>
      <c r="AL78" s="205"/>
      <c r="AM78" s="205"/>
      <c r="AN78" s="205"/>
      <c r="AO78" s="205"/>
      <c r="AP78" s="205"/>
      <c r="AQ78" s="205"/>
      <c r="AR78" s="205"/>
      <c r="AS78" s="26">
        <v>0</v>
      </c>
      <c r="AT78" s="26">
        <v>0</v>
      </c>
      <c r="AU78" s="26">
        <f t="shared" si="2"/>
        <v>0</v>
      </c>
      <c r="AV78" s="26">
        <v>0</v>
      </c>
      <c r="AW78" s="26">
        <v>0</v>
      </c>
      <c r="AX78" s="254">
        <f t="shared" si="3"/>
        <v>0</v>
      </c>
      <c r="BD78" s="120"/>
    </row>
    <row r="79" spans="1:56" s="103" customFormat="1" ht="7.5" customHeight="1">
      <c r="A79" s="101"/>
      <c r="B79" s="256"/>
      <c r="C79" s="219"/>
      <c r="D79" s="214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101"/>
      <c r="AS79" s="22"/>
      <c r="AT79" s="22"/>
      <c r="AU79" s="22"/>
      <c r="AV79" s="22"/>
      <c r="AW79" s="22"/>
      <c r="AX79" s="252"/>
      <c r="BD79" s="120"/>
    </row>
    <row r="80" spans="1:56" s="103" customFormat="1" ht="7.5" customHeight="1">
      <c r="A80" s="101"/>
      <c r="B80" s="257"/>
      <c r="C80" s="220" t="s">
        <v>65</v>
      </c>
      <c r="D80" s="220"/>
      <c r="E80" s="215"/>
      <c r="F80" s="215"/>
      <c r="G80" s="215"/>
      <c r="H80" s="215"/>
      <c r="I80" s="215"/>
      <c r="J80" s="215"/>
      <c r="K80" s="215"/>
      <c r="L80" s="215"/>
      <c r="M80" s="215"/>
      <c r="N80" s="215"/>
      <c r="O80" s="215"/>
      <c r="P80" s="215"/>
      <c r="Q80" s="215"/>
      <c r="R80" s="215"/>
      <c r="S80" s="215"/>
      <c r="T80" s="215"/>
      <c r="U80" s="215"/>
      <c r="V80" s="215"/>
      <c r="W80" s="215"/>
      <c r="X80" s="215"/>
      <c r="Y80" s="215"/>
      <c r="Z80" s="215"/>
      <c r="AA80" s="215"/>
      <c r="AB80" s="215"/>
      <c r="AC80" s="215"/>
      <c r="AD80" s="215"/>
      <c r="AE80" s="215"/>
      <c r="AF80" s="215"/>
      <c r="AG80" s="215"/>
      <c r="AH80" s="215"/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30">
        <f>SUM(AS60+AS69+AS74+AS77+AS78)</f>
        <v>0</v>
      </c>
      <c r="AT80" s="30">
        <f>SUM(AT60+AT69+AT74+AT77+AT78)</f>
        <v>0</v>
      </c>
      <c r="AU80" s="30">
        <f>SUM(AS80+AT80)</f>
        <v>0</v>
      </c>
      <c r="AV80" s="30">
        <f>SUM(AV60+AV69+AV74+AV77+AV78)</f>
        <v>0</v>
      </c>
      <c r="AW80" s="30">
        <f>SUM(AW60+AW69+AW74+AW77+AW78)</f>
        <v>0</v>
      </c>
      <c r="AX80" s="258">
        <f>AW80-AS80</f>
        <v>0</v>
      </c>
      <c r="BD80" s="120"/>
    </row>
    <row r="81" spans="1:56" s="103" customFormat="1" ht="7.5" customHeight="1">
      <c r="A81" s="101"/>
      <c r="B81" s="256"/>
      <c r="C81" s="219"/>
      <c r="D81" s="214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5"/>
      <c r="AS81" s="22"/>
      <c r="AT81" s="22"/>
      <c r="AU81" s="22"/>
      <c r="AV81" s="22"/>
      <c r="AW81" s="22"/>
      <c r="AX81" s="252"/>
      <c r="BD81" s="120"/>
    </row>
    <row r="82" spans="1:56" s="103" customFormat="1" ht="7.5" customHeight="1">
      <c r="A82" s="101"/>
      <c r="B82" s="257" t="s">
        <v>66</v>
      </c>
      <c r="C82" s="221"/>
      <c r="D82" s="215"/>
      <c r="E82" s="215"/>
      <c r="F82" s="215"/>
      <c r="G82" s="215"/>
      <c r="H82" s="215"/>
      <c r="I82" s="215"/>
      <c r="J82" s="215"/>
      <c r="K82" s="215"/>
      <c r="L82" s="215"/>
      <c r="M82" s="215"/>
      <c r="N82" s="215"/>
      <c r="O82" s="215"/>
      <c r="P82" s="215"/>
      <c r="Q82" s="215"/>
      <c r="R82" s="215"/>
      <c r="S82" s="215"/>
      <c r="T82" s="215"/>
      <c r="U82" s="215"/>
      <c r="V82" s="215"/>
      <c r="W82" s="215"/>
      <c r="X82" s="215"/>
      <c r="Y82" s="215"/>
      <c r="Z82" s="215"/>
      <c r="AA82" s="215"/>
      <c r="AB82" s="215"/>
      <c r="AC82" s="215"/>
      <c r="AD82" s="215"/>
      <c r="AE82" s="215"/>
      <c r="AF82" s="215"/>
      <c r="AG82" s="215"/>
      <c r="AH82" s="215"/>
      <c r="AI82" s="215"/>
      <c r="AJ82" s="215"/>
      <c r="AK82" s="215"/>
      <c r="AL82" s="215"/>
      <c r="AM82" s="215"/>
      <c r="AN82" s="215"/>
      <c r="AO82" s="215"/>
      <c r="AP82" s="215"/>
      <c r="AQ82" s="215"/>
      <c r="AR82" s="215"/>
      <c r="AS82" s="30">
        <f>SUM(AS84)</f>
        <v>0</v>
      </c>
      <c r="AT82" s="30">
        <f>SUM(AT84)</f>
        <v>0</v>
      </c>
      <c r="AU82" s="30">
        <f>SUM(AS82+AT82)</f>
        <v>0</v>
      </c>
      <c r="AV82" s="30">
        <f>SUM(AV84)</f>
        <v>0</v>
      </c>
      <c r="AW82" s="30">
        <f>SUM(AW84)</f>
        <v>0</v>
      </c>
      <c r="AX82" s="30">
        <f>AW82-AS82</f>
        <v>0</v>
      </c>
      <c r="BD82" s="120"/>
    </row>
    <row r="83" spans="1:56" s="103" customFormat="1" ht="7.5" customHeight="1">
      <c r="A83" s="101"/>
      <c r="B83" s="256"/>
      <c r="C83" s="219"/>
      <c r="D83" s="214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05"/>
      <c r="AS83" s="22"/>
      <c r="AT83" s="22"/>
      <c r="AU83" s="22"/>
      <c r="AV83" s="22"/>
      <c r="AW83" s="22"/>
      <c r="AX83" s="252"/>
      <c r="BD83" s="120"/>
    </row>
    <row r="84" spans="1:56" s="103" customFormat="1" ht="7.5" customHeight="1">
      <c r="A84" s="101"/>
      <c r="B84" s="253"/>
      <c r="C84" s="218" t="s">
        <v>67</v>
      </c>
      <c r="D84" s="205"/>
      <c r="E84" s="205"/>
      <c r="F84" s="205"/>
      <c r="G84" s="205"/>
      <c r="H84" s="205"/>
      <c r="I84" s="205"/>
      <c r="J84" s="205"/>
      <c r="K84" s="205"/>
      <c r="L84" s="205"/>
      <c r="M84" s="205"/>
      <c r="N84" s="205"/>
      <c r="O84" s="205"/>
      <c r="P84" s="205"/>
      <c r="Q84" s="205"/>
      <c r="R84" s="205"/>
      <c r="S84" s="205"/>
      <c r="T84" s="205"/>
      <c r="U84" s="205"/>
      <c r="V84" s="205"/>
      <c r="W84" s="205"/>
      <c r="X84" s="205"/>
      <c r="Y84" s="205"/>
      <c r="Z84" s="205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26">
        <f>AS91</f>
        <v>0</v>
      </c>
      <c r="AT84" s="26">
        <f>AT91</f>
        <v>0</v>
      </c>
      <c r="AU84" s="26">
        <f>SUM(AS84+AT84)</f>
        <v>0</v>
      </c>
      <c r="AV84" s="26">
        <f>AV91</f>
        <v>0</v>
      </c>
      <c r="AW84" s="26">
        <f>AW91</f>
        <v>0</v>
      </c>
      <c r="AX84" s="254">
        <f>AW84-AS84</f>
        <v>0</v>
      </c>
      <c r="BD84" s="120"/>
    </row>
    <row r="85" spans="1:56" s="103" customFormat="1" ht="7.5" customHeight="1" thickBot="1">
      <c r="A85" s="101"/>
      <c r="B85" s="260"/>
      <c r="C85" s="222"/>
      <c r="D85" s="223"/>
      <c r="E85" s="223"/>
      <c r="F85" s="223"/>
      <c r="G85" s="223"/>
      <c r="H85" s="223"/>
      <c r="I85" s="223"/>
      <c r="J85" s="223"/>
      <c r="K85" s="223"/>
      <c r="L85" s="223"/>
      <c r="M85" s="223"/>
      <c r="N85" s="223"/>
      <c r="O85" s="223"/>
      <c r="P85" s="223"/>
      <c r="Q85" s="223"/>
      <c r="R85" s="223"/>
      <c r="S85" s="223"/>
      <c r="T85" s="223"/>
      <c r="U85" s="223"/>
      <c r="V85" s="223"/>
      <c r="W85" s="223"/>
      <c r="X85" s="223"/>
      <c r="Y85" s="223"/>
      <c r="Z85" s="223"/>
      <c r="AA85" s="223"/>
      <c r="AB85" s="223"/>
      <c r="AC85" s="223"/>
      <c r="AD85" s="223"/>
      <c r="AE85" s="223"/>
      <c r="AF85" s="223"/>
      <c r="AG85" s="223"/>
      <c r="AH85" s="223"/>
      <c r="AI85" s="223"/>
      <c r="AJ85" s="223"/>
      <c r="AK85" s="223"/>
      <c r="AL85" s="223"/>
      <c r="AM85" s="223"/>
      <c r="AN85" s="223"/>
      <c r="AO85" s="223"/>
      <c r="AP85" s="223"/>
      <c r="AQ85" s="223"/>
      <c r="AR85" s="223"/>
      <c r="AS85" s="34"/>
      <c r="AT85" s="34"/>
      <c r="AU85" s="34"/>
      <c r="AV85" s="34"/>
      <c r="AW85" s="34"/>
      <c r="AX85" s="261"/>
      <c r="BD85" s="120"/>
    </row>
    <row r="86" spans="1:56" s="103" customFormat="1" ht="7.5" customHeight="1" thickTop="1">
      <c r="A86" s="101"/>
      <c r="B86" s="262" t="s">
        <v>68</v>
      </c>
      <c r="C86" s="283"/>
      <c r="D86" s="224"/>
      <c r="E86" s="224"/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24"/>
      <c r="AD86" s="224"/>
      <c r="AE86" s="224"/>
      <c r="AF86" s="224"/>
      <c r="AG86" s="224"/>
      <c r="AH86" s="224"/>
      <c r="AI86" s="224"/>
      <c r="AJ86" s="224"/>
      <c r="AK86" s="224"/>
      <c r="AL86" s="224"/>
      <c r="AM86" s="224"/>
      <c r="AN86" s="224"/>
      <c r="AO86" s="224"/>
      <c r="AP86" s="224"/>
      <c r="AQ86" s="224"/>
      <c r="AR86" s="101"/>
      <c r="AS86" s="37">
        <f>SUM(AS53+AS80+AS82)</f>
        <v>2244433169</v>
      </c>
      <c r="AT86" s="37">
        <f>SUM(AT53+AT80+AT82)</f>
        <v>0</v>
      </c>
      <c r="AU86" s="37">
        <f>SUM(AS86+AT86)</f>
        <v>2244433169</v>
      </c>
      <c r="AV86" s="37">
        <f>SUM(AV53+AV80+AV82)</f>
        <v>1695013746</v>
      </c>
      <c r="AW86" s="37">
        <f>SUM(AW53+AW80+AW82)</f>
        <v>1695013746</v>
      </c>
      <c r="AX86" s="263">
        <f>AW86-AS86</f>
        <v>-549419423</v>
      </c>
      <c r="BD86" s="120"/>
    </row>
    <row r="87" spans="1:56" s="103" customFormat="1" ht="7.5" customHeight="1">
      <c r="A87" s="101"/>
      <c r="B87" s="264"/>
      <c r="C87" s="214"/>
      <c r="D87" s="214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101"/>
      <c r="AS87" s="22"/>
      <c r="AT87" s="22"/>
      <c r="AU87" s="22"/>
      <c r="AV87" s="22"/>
      <c r="AW87" s="22"/>
      <c r="AX87" s="252"/>
      <c r="BD87" s="120"/>
    </row>
    <row r="88" spans="1:56" s="103" customFormat="1" ht="7.5" customHeight="1">
      <c r="A88" s="101"/>
      <c r="B88" s="256" t="s">
        <v>69</v>
      </c>
      <c r="C88" s="282"/>
      <c r="D88" s="214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101"/>
      <c r="AS88" s="22"/>
      <c r="AT88" s="22"/>
      <c r="AU88" s="22"/>
      <c r="AV88" s="22"/>
      <c r="AW88" s="22"/>
      <c r="AX88" s="252"/>
      <c r="BD88" s="120"/>
    </row>
    <row r="89" spans="1:56" s="103" customFormat="1" ht="7.5" customHeight="1">
      <c r="A89" s="284"/>
      <c r="B89" s="256"/>
      <c r="C89" s="225"/>
      <c r="D89" s="285">
        <v>1</v>
      </c>
      <c r="E89" s="219" t="s">
        <v>70</v>
      </c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101"/>
      <c r="AS89" s="22">
        <v>0</v>
      </c>
      <c r="AT89" s="22">
        <v>0</v>
      </c>
      <c r="AU89" s="38">
        <f>SUM(AS89+AT89)</f>
        <v>0</v>
      </c>
      <c r="AV89" s="22">
        <v>0</v>
      </c>
      <c r="AW89" s="22">
        <v>0</v>
      </c>
      <c r="AX89" s="265">
        <f>AW89-AS89</f>
        <v>0</v>
      </c>
      <c r="BD89" s="120"/>
    </row>
    <row r="90" spans="1:56" s="103" customFormat="1" ht="7.5" customHeight="1">
      <c r="A90" s="284"/>
      <c r="B90" s="256"/>
      <c r="C90" s="226"/>
      <c r="E90" s="219" t="s">
        <v>71</v>
      </c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101"/>
      <c r="AS90" s="22">
        <v>0</v>
      </c>
      <c r="AT90" s="22">
        <v>0</v>
      </c>
      <c r="AU90" s="38">
        <f>SUM(AS90+AT90)</f>
        <v>0</v>
      </c>
      <c r="AV90" s="22">
        <v>0</v>
      </c>
      <c r="AW90" s="22">
        <v>0</v>
      </c>
      <c r="AX90" s="265">
        <f>AW90-AS90</f>
        <v>0</v>
      </c>
      <c r="BD90" s="120"/>
    </row>
    <row r="91" spans="1:56" s="103" customFormat="1" ht="7.5" customHeight="1">
      <c r="A91" s="284"/>
      <c r="B91" s="264"/>
      <c r="C91" s="238">
        <v>3</v>
      </c>
      <c r="E91" s="239" t="s">
        <v>72</v>
      </c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101"/>
      <c r="AS91" s="240">
        <f t="shared" ref="AS91:AX91" si="4">SUM(AS89+AS90)</f>
        <v>0</v>
      </c>
      <c r="AT91" s="240">
        <f t="shared" si="4"/>
        <v>0</v>
      </c>
      <c r="AU91" s="240">
        <f t="shared" si="4"/>
        <v>0</v>
      </c>
      <c r="AV91" s="240">
        <f t="shared" si="4"/>
        <v>0</v>
      </c>
      <c r="AW91" s="240">
        <f t="shared" si="4"/>
        <v>0</v>
      </c>
      <c r="AX91" s="266">
        <f t="shared" si="4"/>
        <v>0</v>
      </c>
      <c r="BD91" s="190"/>
    </row>
    <row r="92" spans="1:56" s="103" customFormat="1" ht="7.5" customHeight="1">
      <c r="A92" s="284"/>
      <c r="B92" s="267"/>
      <c r="C92" s="227"/>
      <c r="D92" s="228"/>
      <c r="E92" s="228"/>
      <c r="F92" s="228"/>
      <c r="G92" s="228"/>
      <c r="H92" s="228"/>
      <c r="I92" s="228"/>
      <c r="J92" s="228"/>
      <c r="K92" s="228"/>
      <c r="L92" s="228"/>
      <c r="M92" s="228"/>
      <c r="N92" s="228"/>
      <c r="O92" s="228"/>
      <c r="P92" s="228"/>
      <c r="Q92" s="228"/>
      <c r="R92" s="228"/>
      <c r="S92" s="228"/>
      <c r="T92" s="228"/>
      <c r="U92" s="228"/>
      <c r="V92" s="228"/>
      <c r="W92" s="228"/>
      <c r="X92" s="228"/>
      <c r="Y92" s="228"/>
      <c r="Z92" s="228"/>
      <c r="AA92" s="228"/>
      <c r="AB92" s="228"/>
      <c r="AC92" s="228"/>
      <c r="AD92" s="228"/>
      <c r="AE92" s="228"/>
      <c r="AF92" s="228"/>
      <c r="AG92" s="228"/>
      <c r="AH92" s="228"/>
      <c r="AI92" s="228"/>
      <c r="AJ92" s="228"/>
      <c r="AK92" s="228"/>
      <c r="AL92" s="228"/>
      <c r="AM92" s="228"/>
      <c r="AN92" s="228"/>
      <c r="AO92" s="228"/>
      <c r="AP92" s="228"/>
      <c r="AQ92" s="228"/>
      <c r="AR92" s="101"/>
      <c r="AS92" s="102"/>
      <c r="AT92" s="102"/>
      <c r="AU92" s="102"/>
      <c r="AV92" s="102"/>
      <c r="AW92" s="191"/>
      <c r="AX92" s="268"/>
      <c r="BD92" s="192"/>
    </row>
    <row r="93" spans="1:56" s="103" customFormat="1" ht="7.5" customHeight="1">
      <c r="A93" s="101"/>
      <c r="B93" s="267"/>
      <c r="C93" s="229"/>
      <c r="D93" s="228"/>
      <c r="E93" s="228"/>
      <c r="F93" s="228"/>
      <c r="G93" s="228"/>
      <c r="H93" s="228"/>
      <c r="I93" s="228"/>
      <c r="J93" s="228"/>
      <c r="K93" s="228"/>
      <c r="L93" s="228"/>
      <c r="M93" s="228"/>
      <c r="N93" s="228"/>
      <c r="O93" s="228"/>
      <c r="P93" s="228"/>
      <c r="Q93" s="228"/>
      <c r="R93" s="228"/>
      <c r="S93" s="228"/>
      <c r="T93" s="228"/>
      <c r="U93" s="228"/>
      <c r="V93" s="228"/>
      <c r="W93" s="228"/>
      <c r="X93" s="228"/>
      <c r="Y93" s="228"/>
      <c r="Z93" s="228"/>
      <c r="AA93" s="228"/>
      <c r="AB93" s="228"/>
      <c r="AC93" s="228"/>
      <c r="AD93" s="228"/>
      <c r="AE93" s="228"/>
      <c r="AF93" s="228"/>
      <c r="AG93" s="228"/>
      <c r="AH93" s="228"/>
      <c r="AI93" s="228"/>
      <c r="AJ93" s="228"/>
      <c r="AK93" s="228"/>
      <c r="AL93" s="228"/>
      <c r="AM93" s="228"/>
      <c r="AN93" s="228"/>
      <c r="AO93" s="228"/>
      <c r="AP93" s="228"/>
      <c r="AQ93" s="228"/>
      <c r="AR93" s="101"/>
      <c r="AS93" s="102"/>
      <c r="AT93" s="102"/>
      <c r="AU93" s="102"/>
      <c r="AV93" s="102"/>
      <c r="AW93" s="102"/>
      <c r="AX93" s="250"/>
      <c r="BD93" s="120"/>
    </row>
    <row r="94" spans="1:56" s="103" customFormat="1" ht="7.5" customHeight="1">
      <c r="A94" s="101"/>
      <c r="B94" s="269"/>
      <c r="C94" s="230"/>
      <c r="D94" s="230"/>
      <c r="E94" s="228"/>
      <c r="F94" s="228"/>
      <c r="G94" s="228"/>
      <c r="H94" s="228"/>
      <c r="I94" s="228"/>
      <c r="J94" s="228"/>
      <c r="K94" s="228"/>
      <c r="L94" s="228"/>
      <c r="M94" s="228"/>
      <c r="N94" s="228"/>
      <c r="O94" s="228"/>
      <c r="P94" s="228"/>
      <c r="Q94" s="228"/>
      <c r="R94" s="228"/>
      <c r="S94" s="228"/>
      <c r="T94" s="228"/>
      <c r="U94" s="228"/>
      <c r="V94" s="228"/>
      <c r="W94" s="228"/>
      <c r="X94" s="228"/>
      <c r="Y94" s="228"/>
      <c r="Z94" s="228"/>
      <c r="AA94" s="228"/>
      <c r="AB94" s="228"/>
      <c r="AC94" s="228"/>
      <c r="AD94" s="228"/>
      <c r="AE94" s="228"/>
      <c r="AF94" s="228"/>
      <c r="AG94" s="228"/>
      <c r="AH94" s="228"/>
      <c r="AI94" s="228"/>
      <c r="AJ94" s="228"/>
      <c r="AK94" s="228"/>
      <c r="AL94" s="228"/>
      <c r="AM94" s="228"/>
      <c r="AN94" s="228"/>
      <c r="AO94" s="228"/>
      <c r="AP94" s="228"/>
      <c r="AQ94" s="228"/>
      <c r="AR94" s="101"/>
      <c r="AS94" s="102"/>
      <c r="AT94" s="102"/>
      <c r="AU94" s="102"/>
      <c r="AV94" s="102"/>
      <c r="AW94" s="102"/>
      <c r="AX94" s="250"/>
      <c r="BD94" s="120"/>
    </row>
    <row r="95" spans="1:56" s="103" customFormat="1" ht="7.5" customHeight="1">
      <c r="A95" s="101"/>
      <c r="B95" s="267"/>
      <c r="C95" s="231">
        <v>2</v>
      </c>
      <c r="D95" s="228"/>
      <c r="E95" s="228"/>
      <c r="F95" s="228"/>
      <c r="G95" s="228"/>
      <c r="H95" s="228"/>
      <c r="I95" s="228"/>
      <c r="J95" s="228"/>
      <c r="K95" s="228"/>
      <c r="L95" s="228"/>
      <c r="M95" s="228"/>
      <c r="N95" s="228"/>
      <c r="O95" s="228"/>
      <c r="P95" s="228"/>
      <c r="Q95" s="228"/>
      <c r="R95" s="228"/>
      <c r="S95" s="228"/>
      <c r="T95" s="228"/>
      <c r="U95" s="228"/>
      <c r="V95" s="228"/>
      <c r="W95" s="228"/>
      <c r="X95" s="228"/>
      <c r="Y95" s="228"/>
      <c r="Z95" s="228"/>
      <c r="AA95" s="228"/>
      <c r="AB95" s="228"/>
      <c r="AC95" s="228"/>
      <c r="AD95" s="228"/>
      <c r="AE95" s="228"/>
      <c r="AF95" s="228"/>
      <c r="AG95" s="228"/>
      <c r="AH95" s="228"/>
      <c r="AI95" s="228"/>
      <c r="AJ95" s="228"/>
      <c r="AK95" s="228"/>
      <c r="AL95" s="228"/>
      <c r="AM95" s="228"/>
      <c r="AN95" s="228"/>
      <c r="AO95" s="228"/>
      <c r="AP95" s="228"/>
      <c r="AQ95" s="228"/>
      <c r="AR95" s="101"/>
      <c r="AS95" s="102"/>
      <c r="AT95" s="102"/>
      <c r="AU95" s="102"/>
      <c r="AV95" s="102"/>
      <c r="AW95" s="102"/>
      <c r="AX95" s="250"/>
      <c r="BD95" s="120"/>
    </row>
    <row r="96" spans="1:56" s="103" customFormat="1" ht="7.5" customHeight="1">
      <c r="A96" s="101"/>
      <c r="B96" s="267"/>
      <c r="C96" s="229"/>
      <c r="D96" s="228"/>
      <c r="E96" s="228"/>
      <c r="F96" s="228"/>
      <c r="G96" s="228"/>
      <c r="H96" s="228"/>
      <c r="I96" s="228"/>
      <c r="J96" s="228"/>
      <c r="K96" s="228"/>
      <c r="L96" s="228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8"/>
      <c r="AL96" s="228"/>
      <c r="AM96" s="228"/>
      <c r="AN96" s="228"/>
      <c r="AO96" s="228"/>
      <c r="AP96" s="228"/>
      <c r="AQ96" s="228"/>
      <c r="AR96" s="101"/>
      <c r="AS96" s="102"/>
      <c r="AT96" s="102"/>
      <c r="AU96" s="102"/>
      <c r="AV96" s="102"/>
      <c r="AW96" s="102"/>
      <c r="AX96" s="250"/>
      <c r="BD96" s="120"/>
    </row>
    <row r="97" spans="1:56" s="103" customFormat="1" ht="7.5" customHeight="1">
      <c r="A97" s="101"/>
      <c r="B97" s="267"/>
      <c r="C97" s="229"/>
      <c r="D97" s="228"/>
      <c r="E97" s="228"/>
      <c r="F97" s="228"/>
      <c r="G97" s="228"/>
      <c r="H97" s="228"/>
      <c r="I97" s="228"/>
      <c r="J97" s="228"/>
      <c r="K97" s="228"/>
      <c r="L97" s="228"/>
      <c r="M97" s="228"/>
      <c r="N97" s="228"/>
      <c r="O97" s="228"/>
      <c r="P97" s="228"/>
      <c r="Q97" s="228"/>
      <c r="R97" s="228"/>
      <c r="S97" s="228"/>
      <c r="T97" s="228"/>
      <c r="U97" s="228"/>
      <c r="V97" s="228"/>
      <c r="W97" s="228"/>
      <c r="X97" s="228"/>
      <c r="Y97" s="228"/>
      <c r="Z97" s="228"/>
      <c r="AA97" s="228"/>
      <c r="AB97" s="228"/>
      <c r="AC97" s="228"/>
      <c r="AD97" s="228"/>
      <c r="AE97" s="228"/>
      <c r="AF97" s="228"/>
      <c r="AG97" s="228"/>
      <c r="AH97" s="228"/>
      <c r="AI97" s="228"/>
      <c r="AJ97" s="228"/>
      <c r="AK97" s="228"/>
      <c r="AL97" s="228"/>
      <c r="AM97" s="228"/>
      <c r="AN97" s="228"/>
      <c r="AO97" s="228"/>
      <c r="AP97" s="228"/>
      <c r="AQ97" s="228"/>
      <c r="AR97" s="101"/>
      <c r="AS97" s="102"/>
      <c r="AT97" s="102"/>
      <c r="AU97" s="102"/>
      <c r="AV97" s="102"/>
      <c r="AW97" s="102"/>
      <c r="AX97" s="250"/>
      <c r="BD97" s="120"/>
    </row>
    <row r="98" spans="1:56" s="121" customFormat="1" ht="7.5" customHeight="1">
      <c r="A98" s="193"/>
      <c r="B98" s="269"/>
      <c r="C98" s="232" t="s">
        <v>258</v>
      </c>
      <c r="D98" s="230"/>
      <c r="E98" s="230"/>
      <c r="F98" s="230"/>
      <c r="G98" s="230"/>
      <c r="H98" s="230"/>
      <c r="I98" s="230"/>
      <c r="J98" s="230"/>
      <c r="K98" s="230"/>
      <c r="L98" s="230"/>
      <c r="M98" s="230"/>
      <c r="N98" s="230"/>
      <c r="O98" s="230"/>
      <c r="P98" s="230"/>
      <c r="Q98" s="230"/>
      <c r="R98" s="230"/>
      <c r="S98" s="230"/>
      <c r="T98" s="230"/>
      <c r="U98" s="230"/>
      <c r="V98" s="230"/>
      <c r="W98" s="230"/>
      <c r="X98" s="230"/>
      <c r="Y98" s="230"/>
      <c r="Z98" s="230"/>
      <c r="AA98" s="230"/>
      <c r="AB98" s="230"/>
      <c r="AC98" s="230"/>
      <c r="AD98" s="230"/>
      <c r="AE98" s="230"/>
      <c r="AF98" s="230"/>
      <c r="AG98" s="230"/>
      <c r="AH98" s="230"/>
      <c r="AI98" s="230"/>
      <c r="AJ98" s="230"/>
      <c r="AK98" s="230"/>
      <c r="AL98" s="230"/>
      <c r="AM98" s="230"/>
      <c r="AN98" s="230"/>
      <c r="AO98" s="230"/>
      <c r="AP98" s="230"/>
      <c r="AQ98" s="230"/>
      <c r="AR98" s="193"/>
      <c r="AS98" s="194"/>
      <c r="AT98" s="194"/>
      <c r="AU98" s="194"/>
      <c r="AV98" s="194"/>
      <c r="AW98" s="194"/>
      <c r="AX98" s="270"/>
      <c r="BD98" s="193"/>
    </row>
    <row r="99" spans="1:56" s="121" customFormat="1" ht="7.5" customHeight="1">
      <c r="A99" s="120"/>
      <c r="B99" s="271"/>
      <c r="C99" s="233"/>
      <c r="D99" s="233"/>
      <c r="E99" s="233"/>
      <c r="F99" s="233"/>
      <c r="G99" s="233"/>
      <c r="H99" s="233"/>
      <c r="I99" s="233"/>
      <c r="J99" s="233"/>
      <c r="K99" s="233"/>
      <c r="L99" s="233"/>
      <c r="M99" s="233"/>
      <c r="N99" s="233"/>
      <c r="O99" s="233"/>
      <c r="P99" s="233"/>
      <c r="Q99" s="233"/>
      <c r="R99" s="233"/>
      <c r="S99" s="233"/>
      <c r="T99" s="233"/>
      <c r="U99" s="233"/>
      <c r="V99" s="233"/>
      <c r="W99" s="233"/>
      <c r="X99" s="233"/>
      <c r="Y99" s="233"/>
      <c r="Z99" s="233"/>
      <c r="AA99" s="233"/>
      <c r="AB99" s="233"/>
      <c r="AC99" s="233"/>
      <c r="AD99" s="233"/>
      <c r="AE99" s="233"/>
      <c r="AF99" s="233"/>
      <c r="AG99" s="233"/>
      <c r="AH99" s="233"/>
      <c r="AI99" s="233"/>
      <c r="AJ99" s="233"/>
      <c r="AK99" s="233"/>
      <c r="AL99" s="233"/>
      <c r="AM99" s="233"/>
      <c r="AN99" s="233"/>
      <c r="AO99" s="233"/>
      <c r="AP99" s="233"/>
      <c r="AQ99" s="233"/>
      <c r="AR99" s="120"/>
      <c r="AS99" s="102"/>
      <c r="AT99" s="102"/>
      <c r="AU99" s="102"/>
      <c r="AV99" s="102"/>
      <c r="AW99" s="102"/>
      <c r="AX99" s="250"/>
      <c r="BD99" s="120"/>
    </row>
    <row r="100" spans="1:56" s="103" customFormat="1" ht="7.5" customHeight="1">
      <c r="B100" s="272"/>
      <c r="C100" s="273" t="s">
        <v>73</v>
      </c>
      <c r="D100" s="273"/>
      <c r="E100" s="273"/>
      <c r="F100" s="273"/>
      <c r="G100" s="273"/>
      <c r="H100" s="273"/>
      <c r="I100" s="273"/>
      <c r="J100" s="273"/>
      <c r="K100" s="273"/>
      <c r="L100" s="273"/>
      <c r="M100" s="273"/>
      <c r="N100" s="273"/>
      <c r="O100" s="273"/>
      <c r="P100" s="273"/>
      <c r="Q100" s="273"/>
      <c r="R100" s="273"/>
      <c r="S100" s="273"/>
      <c r="T100" s="273"/>
      <c r="U100" s="273"/>
      <c r="V100" s="273"/>
      <c r="W100" s="273"/>
      <c r="X100" s="273"/>
      <c r="Y100" s="273"/>
      <c r="Z100" s="273"/>
      <c r="AA100" s="273"/>
      <c r="AB100" s="273"/>
      <c r="AC100" s="273"/>
      <c r="AD100" s="273"/>
      <c r="AE100" s="273"/>
      <c r="AF100" s="273"/>
      <c r="AG100" s="273"/>
      <c r="AH100" s="273"/>
      <c r="AI100" s="273"/>
      <c r="AJ100" s="273"/>
      <c r="AK100" s="273"/>
      <c r="AL100" s="273"/>
      <c r="AM100" s="273"/>
      <c r="AN100" s="273"/>
      <c r="AO100" s="273"/>
      <c r="AP100" s="273"/>
      <c r="AQ100" s="273"/>
      <c r="AR100" s="274"/>
      <c r="AS100" s="275"/>
      <c r="AT100" s="275"/>
      <c r="AU100" s="275"/>
      <c r="AV100" s="275"/>
      <c r="AW100" s="275"/>
      <c r="AX100" s="276"/>
      <c r="BD100" s="192"/>
    </row>
    <row r="101" spans="1:56" s="95" customFormat="1" ht="12" customHeight="1"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234"/>
      <c r="S101" s="234"/>
      <c r="T101" s="234"/>
      <c r="U101" s="234"/>
      <c r="V101" s="234"/>
      <c r="W101" s="234"/>
      <c r="X101" s="234"/>
      <c r="Y101" s="234"/>
      <c r="Z101" s="234"/>
      <c r="AA101" s="234"/>
      <c r="AB101" s="234"/>
      <c r="AC101" s="234"/>
      <c r="AD101" s="234"/>
      <c r="AE101" s="234"/>
      <c r="AF101" s="234"/>
      <c r="AG101" s="234"/>
      <c r="AH101" s="234"/>
      <c r="AI101" s="234"/>
      <c r="AJ101" s="234"/>
      <c r="AK101" s="234"/>
      <c r="AL101" s="234"/>
      <c r="AM101" s="234"/>
      <c r="AN101" s="234"/>
      <c r="AO101" s="234"/>
      <c r="AP101" s="234"/>
      <c r="AQ101" s="234"/>
    </row>
    <row r="102" spans="1:56" s="95" customFormat="1" ht="12" customHeight="1"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/>
      <c r="X102" s="234"/>
      <c r="Y102" s="234"/>
      <c r="Z102" s="234"/>
      <c r="AA102" s="234"/>
      <c r="AB102" s="234"/>
      <c r="AC102" s="234"/>
      <c r="AD102" s="234"/>
      <c r="AE102" s="234"/>
      <c r="AF102" s="234"/>
      <c r="AG102" s="234"/>
      <c r="AH102" s="234"/>
      <c r="AI102" s="234"/>
      <c r="AJ102" s="234"/>
      <c r="AK102" s="234"/>
      <c r="AL102" s="234"/>
      <c r="AM102" s="234"/>
      <c r="AN102" s="234"/>
      <c r="AO102" s="234"/>
      <c r="AP102" s="234"/>
      <c r="AQ102" s="234"/>
    </row>
    <row r="103" spans="1:56" s="95" customFormat="1" ht="12" customHeight="1"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4"/>
      <c r="Y103" s="234"/>
      <c r="Z103" s="234"/>
      <c r="AA103" s="234"/>
      <c r="AB103" s="234"/>
      <c r="AC103" s="234"/>
      <c r="AD103" s="234"/>
      <c r="AE103" s="234"/>
      <c r="AF103" s="234"/>
      <c r="AG103" s="234"/>
      <c r="AH103" s="234"/>
      <c r="AI103" s="234"/>
      <c r="AJ103" s="234"/>
      <c r="AK103" s="234"/>
      <c r="AL103" s="234"/>
      <c r="AM103" s="234"/>
      <c r="AN103" s="234"/>
      <c r="AO103" s="234"/>
      <c r="AP103" s="234"/>
      <c r="AQ103" s="234"/>
    </row>
    <row r="104" spans="1:56" s="95" customFormat="1" ht="12" customHeight="1">
      <c r="C104" s="23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234"/>
      <c r="S104" s="234"/>
      <c r="T104" s="234"/>
      <c r="U104" s="234"/>
      <c r="V104" s="234"/>
      <c r="W104" s="234"/>
      <c r="X104" s="234"/>
      <c r="Y104" s="234"/>
      <c r="Z104" s="234"/>
      <c r="AA104" s="234"/>
      <c r="AB104" s="234"/>
      <c r="AC104" s="234"/>
      <c r="AD104" s="234"/>
      <c r="AE104" s="234"/>
      <c r="AF104" s="234"/>
      <c r="AG104" s="234"/>
      <c r="AH104" s="234"/>
      <c r="AI104" s="234"/>
      <c r="AJ104" s="234"/>
      <c r="AK104" s="234"/>
      <c r="AL104" s="234"/>
      <c r="AM104" s="234"/>
      <c r="AN104" s="234"/>
      <c r="AO104" s="234"/>
      <c r="AP104" s="234"/>
      <c r="AQ104" s="234"/>
    </row>
    <row r="105" spans="1:56" s="95" customFormat="1" ht="12" customHeight="1">
      <c r="C105" s="23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234"/>
      <c r="S105" s="234"/>
      <c r="T105" s="234"/>
      <c r="U105" s="234"/>
      <c r="V105" s="234"/>
      <c r="W105" s="234"/>
      <c r="X105" s="234"/>
      <c r="Y105" s="234"/>
      <c r="Z105" s="234"/>
      <c r="AA105" s="234"/>
      <c r="AB105" s="234"/>
      <c r="AC105" s="234"/>
      <c r="AD105" s="234"/>
      <c r="AE105" s="234"/>
      <c r="AF105" s="234"/>
      <c r="AG105" s="234"/>
      <c r="AH105" s="234"/>
      <c r="AI105" s="234"/>
      <c r="AJ105" s="234"/>
      <c r="AK105" s="234"/>
      <c r="AL105" s="234"/>
      <c r="AM105" s="234"/>
      <c r="AN105" s="234"/>
      <c r="AO105" s="234"/>
      <c r="AP105" s="234"/>
      <c r="AQ105" s="234"/>
    </row>
    <row r="106" spans="1:56" s="95" customFormat="1" ht="12" customHeight="1">
      <c r="C106" s="23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234"/>
      <c r="S106" s="234"/>
      <c r="T106" s="234"/>
      <c r="U106" s="234"/>
      <c r="V106" s="234"/>
      <c r="W106" s="234"/>
      <c r="X106" s="234"/>
      <c r="Y106" s="234"/>
      <c r="Z106" s="234"/>
      <c r="AA106" s="234"/>
      <c r="AB106" s="234"/>
      <c r="AC106" s="234"/>
      <c r="AD106" s="234"/>
      <c r="AE106" s="234"/>
      <c r="AF106" s="234"/>
      <c r="AG106" s="234"/>
      <c r="AH106" s="234"/>
      <c r="AI106" s="234"/>
      <c r="AJ106" s="234"/>
      <c r="AK106" s="234"/>
      <c r="AL106" s="234"/>
      <c r="AM106" s="234"/>
      <c r="AN106" s="234"/>
      <c r="AO106" s="234"/>
      <c r="AP106" s="234"/>
      <c r="AQ106" s="234"/>
    </row>
    <row r="107" spans="1:56" s="95" customFormat="1" ht="12" customHeight="1">
      <c r="C107" s="23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234"/>
      <c r="S107" s="234"/>
      <c r="T107" s="234"/>
      <c r="U107" s="234"/>
      <c r="V107" s="234"/>
      <c r="W107" s="234"/>
      <c r="X107" s="234"/>
      <c r="Y107" s="234"/>
      <c r="Z107" s="234"/>
      <c r="AA107" s="234"/>
      <c r="AB107" s="234"/>
      <c r="AC107" s="234"/>
      <c r="AD107" s="234"/>
      <c r="AE107" s="234"/>
      <c r="AF107" s="234"/>
      <c r="AG107" s="234"/>
      <c r="AH107" s="234"/>
      <c r="AI107" s="234"/>
      <c r="AJ107" s="234"/>
      <c r="AK107" s="234"/>
      <c r="AL107" s="234"/>
      <c r="AM107" s="234"/>
      <c r="AN107" s="234"/>
      <c r="AO107" s="234"/>
      <c r="AP107" s="234"/>
      <c r="AQ107" s="234"/>
    </row>
    <row r="108" spans="1:56" s="95" customFormat="1" ht="12" customHeight="1">
      <c r="C108" s="23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234"/>
      <c r="S108" s="234"/>
      <c r="T108" s="234"/>
      <c r="U108" s="234"/>
      <c r="V108" s="234"/>
      <c r="W108" s="234"/>
      <c r="X108" s="234"/>
      <c r="Y108" s="234"/>
      <c r="Z108" s="234"/>
      <c r="AA108" s="234"/>
      <c r="AB108" s="234"/>
      <c r="AC108" s="234"/>
      <c r="AD108" s="234"/>
      <c r="AE108" s="234"/>
      <c r="AF108" s="234"/>
      <c r="AG108" s="234"/>
      <c r="AH108" s="234"/>
      <c r="AI108" s="234"/>
      <c r="AJ108" s="234"/>
      <c r="AK108" s="234"/>
      <c r="AL108" s="234"/>
      <c r="AM108" s="234"/>
      <c r="AN108" s="234"/>
      <c r="AO108" s="234"/>
      <c r="AP108" s="234"/>
      <c r="AQ108" s="234"/>
    </row>
    <row r="109" spans="1:56" s="95" customFormat="1" ht="12" customHeight="1">
      <c r="C109" s="234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234"/>
      <c r="S109" s="234"/>
      <c r="T109" s="234"/>
      <c r="U109" s="234"/>
      <c r="V109" s="234"/>
      <c r="W109" s="234"/>
      <c r="X109" s="234"/>
      <c r="Y109" s="234"/>
      <c r="Z109" s="234"/>
      <c r="AA109" s="234"/>
      <c r="AB109" s="234"/>
      <c r="AC109" s="234"/>
      <c r="AD109" s="234"/>
      <c r="AE109" s="234"/>
      <c r="AF109" s="234"/>
      <c r="AG109" s="234"/>
      <c r="AH109" s="234"/>
      <c r="AI109" s="234"/>
      <c r="AJ109" s="234"/>
      <c r="AK109" s="234"/>
      <c r="AL109" s="234"/>
      <c r="AM109" s="234"/>
      <c r="AN109" s="234"/>
      <c r="AO109" s="234"/>
      <c r="AP109" s="234"/>
      <c r="AQ109" s="234"/>
    </row>
    <row r="110" spans="1:56" s="95" customFormat="1" ht="12" customHeight="1">
      <c r="C110" s="234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234"/>
      <c r="S110" s="234"/>
      <c r="T110" s="234"/>
      <c r="U110" s="234"/>
      <c r="V110" s="234"/>
      <c r="W110" s="234"/>
      <c r="X110" s="234"/>
      <c r="Y110" s="234"/>
      <c r="Z110" s="234"/>
      <c r="AA110" s="234"/>
      <c r="AB110" s="234"/>
      <c r="AC110" s="234"/>
      <c r="AD110" s="234"/>
      <c r="AE110" s="234"/>
      <c r="AF110" s="234"/>
      <c r="AG110" s="234"/>
      <c r="AH110" s="234"/>
      <c r="AI110" s="234"/>
      <c r="AJ110" s="234"/>
      <c r="AK110" s="234"/>
      <c r="AL110" s="234"/>
      <c r="AM110" s="234"/>
      <c r="AN110" s="234"/>
      <c r="AO110" s="234"/>
      <c r="AP110" s="234"/>
      <c r="AQ110" s="234"/>
    </row>
    <row r="111" spans="1:56" s="95" customFormat="1" ht="12" customHeight="1">
      <c r="C111" s="23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234"/>
      <c r="S111" s="234"/>
      <c r="T111" s="234"/>
      <c r="U111" s="234"/>
      <c r="V111" s="234"/>
      <c r="W111" s="234"/>
      <c r="X111" s="234"/>
      <c r="Y111" s="234"/>
      <c r="Z111" s="234"/>
      <c r="AA111" s="234"/>
      <c r="AB111" s="234"/>
      <c r="AC111" s="234"/>
      <c r="AD111" s="234"/>
      <c r="AE111" s="234"/>
      <c r="AF111" s="234"/>
      <c r="AG111" s="234"/>
      <c r="AH111" s="234"/>
      <c r="AI111" s="234"/>
      <c r="AJ111" s="234"/>
      <c r="AK111" s="234"/>
      <c r="AL111" s="234"/>
      <c r="AM111" s="234"/>
      <c r="AN111" s="234"/>
      <c r="AO111" s="234"/>
      <c r="AP111" s="234"/>
      <c r="AQ111" s="234"/>
    </row>
    <row r="112" spans="1:56" s="95" customFormat="1" ht="12" customHeight="1">
      <c r="C112" s="23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4"/>
      <c r="V112" s="234"/>
      <c r="W112" s="234"/>
      <c r="X112" s="234"/>
      <c r="Y112" s="234"/>
      <c r="Z112" s="234"/>
      <c r="AA112" s="234"/>
      <c r="AB112" s="234"/>
      <c r="AC112" s="234"/>
      <c r="AD112" s="234"/>
      <c r="AE112" s="234"/>
      <c r="AF112" s="234"/>
      <c r="AG112" s="234"/>
      <c r="AH112" s="234"/>
      <c r="AI112" s="234"/>
      <c r="AJ112" s="234"/>
      <c r="AK112" s="234"/>
      <c r="AL112" s="234"/>
      <c r="AM112" s="234"/>
      <c r="AN112" s="234"/>
      <c r="AO112" s="234"/>
      <c r="AP112" s="234"/>
      <c r="AQ112" s="234"/>
    </row>
    <row r="113" spans="3:43" s="95" customFormat="1" ht="12" customHeight="1">
      <c r="C113" s="23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4"/>
      <c r="Y113" s="234"/>
      <c r="Z113" s="234"/>
      <c r="AA113" s="234"/>
      <c r="AB113" s="234"/>
      <c r="AC113" s="234"/>
      <c r="AD113" s="234"/>
      <c r="AE113" s="234"/>
      <c r="AF113" s="234"/>
      <c r="AG113" s="234"/>
      <c r="AH113" s="234"/>
      <c r="AI113" s="234"/>
      <c r="AJ113" s="234"/>
      <c r="AK113" s="234"/>
      <c r="AL113" s="234"/>
      <c r="AM113" s="234"/>
      <c r="AN113" s="234"/>
      <c r="AO113" s="234"/>
      <c r="AP113" s="234"/>
      <c r="AQ113" s="234"/>
    </row>
    <row r="114" spans="3:43" s="95" customFormat="1" ht="12" customHeight="1">
      <c r="C114" s="23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234"/>
      <c r="S114" s="234"/>
      <c r="T114" s="234"/>
      <c r="U114" s="234"/>
      <c r="V114" s="234"/>
      <c r="W114" s="234"/>
      <c r="X114" s="234"/>
      <c r="Y114" s="234"/>
      <c r="Z114" s="234"/>
      <c r="AA114" s="234"/>
      <c r="AB114" s="234"/>
      <c r="AC114" s="234"/>
      <c r="AD114" s="234"/>
      <c r="AE114" s="234"/>
      <c r="AF114" s="234"/>
      <c r="AG114" s="234"/>
      <c r="AH114" s="234"/>
      <c r="AI114" s="234"/>
      <c r="AJ114" s="234"/>
      <c r="AK114" s="234"/>
      <c r="AL114" s="234"/>
      <c r="AM114" s="234"/>
      <c r="AN114" s="234"/>
      <c r="AO114" s="234"/>
      <c r="AP114" s="234"/>
      <c r="AQ114" s="234"/>
    </row>
    <row r="115" spans="3:43" s="95" customFormat="1" ht="12" customHeight="1">
      <c r="C115" s="23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234"/>
      <c r="S115" s="234"/>
      <c r="T115" s="234"/>
      <c r="U115" s="234"/>
      <c r="V115" s="234"/>
      <c r="W115" s="234"/>
      <c r="X115" s="234"/>
      <c r="Y115" s="234"/>
      <c r="Z115" s="234"/>
      <c r="AA115" s="234"/>
      <c r="AB115" s="234"/>
      <c r="AC115" s="234"/>
      <c r="AD115" s="234"/>
      <c r="AE115" s="234"/>
      <c r="AF115" s="234"/>
      <c r="AG115" s="234"/>
      <c r="AH115" s="234"/>
      <c r="AI115" s="234"/>
      <c r="AJ115" s="234"/>
      <c r="AK115" s="234"/>
      <c r="AL115" s="234"/>
      <c r="AM115" s="234"/>
      <c r="AN115" s="234"/>
      <c r="AO115" s="234"/>
      <c r="AP115" s="234"/>
      <c r="AQ115" s="234"/>
    </row>
    <row r="116" spans="3:43" s="95" customFormat="1" ht="12" customHeight="1">
      <c r="C116" s="23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234"/>
      <c r="S116" s="234"/>
      <c r="T116" s="234"/>
      <c r="U116" s="234"/>
      <c r="V116" s="234"/>
      <c r="W116" s="234"/>
      <c r="X116" s="234"/>
      <c r="Y116" s="234"/>
      <c r="Z116" s="234"/>
      <c r="AA116" s="234"/>
      <c r="AB116" s="234"/>
      <c r="AC116" s="234"/>
      <c r="AD116" s="234"/>
      <c r="AE116" s="234"/>
      <c r="AF116" s="234"/>
      <c r="AG116" s="234"/>
      <c r="AH116" s="234"/>
      <c r="AI116" s="234"/>
      <c r="AJ116" s="234"/>
      <c r="AK116" s="234"/>
      <c r="AL116" s="234"/>
      <c r="AM116" s="234"/>
      <c r="AN116" s="234"/>
      <c r="AO116" s="234"/>
      <c r="AP116" s="234"/>
      <c r="AQ116" s="234"/>
    </row>
    <row r="117" spans="3:43" s="95" customFormat="1" ht="12" customHeight="1">
      <c r="C117" s="23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234"/>
      <c r="S117" s="234"/>
      <c r="T117" s="234"/>
      <c r="U117" s="234"/>
      <c r="V117" s="234"/>
      <c r="W117" s="234"/>
      <c r="X117" s="234"/>
      <c r="Y117" s="234"/>
      <c r="Z117" s="234"/>
      <c r="AA117" s="234"/>
      <c r="AB117" s="234"/>
      <c r="AC117" s="234"/>
      <c r="AD117" s="234"/>
      <c r="AE117" s="234"/>
      <c r="AF117" s="234"/>
      <c r="AG117" s="234"/>
      <c r="AH117" s="234"/>
      <c r="AI117" s="234"/>
      <c r="AJ117" s="234"/>
      <c r="AK117" s="234"/>
      <c r="AL117" s="234"/>
      <c r="AM117" s="234"/>
      <c r="AN117" s="234"/>
      <c r="AO117" s="234"/>
      <c r="AP117" s="234"/>
      <c r="AQ117" s="234"/>
    </row>
    <row r="118" spans="3:43" s="87" customFormat="1" ht="11.25">
      <c r="C118" s="235"/>
      <c r="D118" s="235"/>
      <c r="E118" s="235"/>
      <c r="F118" s="235"/>
      <c r="G118" s="235"/>
      <c r="H118" s="235"/>
      <c r="I118" s="235"/>
      <c r="J118" s="235"/>
      <c r="K118" s="235"/>
      <c r="L118" s="235"/>
      <c r="M118" s="235"/>
      <c r="N118" s="235"/>
      <c r="O118" s="235"/>
      <c r="P118" s="235"/>
      <c r="Q118" s="235"/>
      <c r="R118" s="235"/>
      <c r="S118" s="235"/>
      <c r="T118" s="235"/>
      <c r="U118" s="235"/>
      <c r="V118" s="235"/>
      <c r="W118" s="235"/>
      <c r="X118" s="235"/>
      <c r="Y118" s="235"/>
      <c r="Z118" s="235"/>
      <c r="AA118" s="235"/>
      <c r="AB118" s="235"/>
      <c r="AC118" s="235"/>
      <c r="AD118" s="235"/>
      <c r="AE118" s="235"/>
      <c r="AF118" s="235"/>
      <c r="AG118" s="235"/>
      <c r="AH118" s="235"/>
      <c r="AI118" s="235"/>
      <c r="AJ118" s="235"/>
      <c r="AK118" s="235"/>
      <c r="AL118" s="235"/>
      <c r="AM118" s="235"/>
      <c r="AN118" s="235"/>
      <c r="AO118" s="235"/>
      <c r="AP118" s="235"/>
      <c r="AQ118" s="235"/>
    </row>
    <row r="119" spans="3:43" s="87" customFormat="1" ht="11.25">
      <c r="C119" s="235"/>
      <c r="D119" s="235"/>
      <c r="E119" s="235"/>
      <c r="F119" s="235"/>
      <c r="G119" s="235"/>
      <c r="H119" s="235"/>
      <c r="I119" s="235"/>
      <c r="J119" s="235"/>
      <c r="K119" s="235"/>
      <c r="L119" s="235"/>
      <c r="M119" s="235"/>
      <c r="N119" s="235"/>
      <c r="O119" s="235"/>
      <c r="P119" s="235"/>
      <c r="Q119" s="235"/>
      <c r="R119" s="235"/>
      <c r="S119" s="235"/>
      <c r="T119" s="235"/>
      <c r="U119" s="235"/>
      <c r="V119" s="235"/>
      <c r="W119" s="235"/>
      <c r="X119" s="235"/>
      <c r="Y119" s="235"/>
      <c r="Z119" s="235"/>
      <c r="AA119" s="235"/>
      <c r="AB119" s="235"/>
      <c r="AC119" s="235"/>
      <c r="AD119" s="235"/>
      <c r="AE119" s="235"/>
      <c r="AF119" s="235"/>
      <c r="AG119" s="235"/>
      <c r="AH119" s="235"/>
      <c r="AI119" s="235"/>
      <c r="AJ119" s="235"/>
      <c r="AK119" s="235"/>
      <c r="AL119" s="235"/>
      <c r="AM119" s="235"/>
      <c r="AN119" s="235"/>
      <c r="AO119" s="235"/>
      <c r="AP119" s="235"/>
      <c r="AQ119" s="235"/>
    </row>
    <row r="120" spans="3:43" s="87" customFormat="1" ht="11.25">
      <c r="C120" s="235"/>
      <c r="D120" s="235"/>
      <c r="E120" s="235"/>
      <c r="F120" s="235"/>
      <c r="G120" s="235"/>
      <c r="H120" s="235"/>
      <c r="I120" s="235"/>
      <c r="J120" s="235"/>
      <c r="K120" s="235"/>
      <c r="L120" s="235"/>
      <c r="M120" s="235"/>
      <c r="N120" s="235"/>
      <c r="O120" s="235"/>
      <c r="P120" s="235"/>
      <c r="Q120" s="235"/>
      <c r="R120" s="235"/>
      <c r="S120" s="235"/>
      <c r="T120" s="235"/>
      <c r="U120" s="235"/>
      <c r="V120" s="235"/>
      <c r="W120" s="235"/>
      <c r="X120" s="235"/>
      <c r="Y120" s="235"/>
      <c r="Z120" s="235"/>
      <c r="AA120" s="235"/>
      <c r="AB120" s="235"/>
      <c r="AC120" s="235"/>
      <c r="AD120" s="235"/>
      <c r="AE120" s="235"/>
      <c r="AF120" s="235"/>
      <c r="AG120" s="235"/>
      <c r="AH120" s="235"/>
      <c r="AI120" s="235"/>
      <c r="AJ120" s="235"/>
      <c r="AK120" s="235"/>
      <c r="AL120" s="235"/>
      <c r="AM120" s="235"/>
      <c r="AN120" s="235"/>
      <c r="AO120" s="235"/>
      <c r="AP120" s="235"/>
      <c r="AQ120" s="235"/>
    </row>
    <row r="121" spans="3:43" s="87" customFormat="1" ht="11.25">
      <c r="C121" s="235"/>
      <c r="D121" s="235"/>
      <c r="E121" s="235"/>
      <c r="F121" s="235"/>
      <c r="G121" s="235"/>
      <c r="H121" s="235"/>
      <c r="I121" s="235"/>
      <c r="J121" s="235"/>
      <c r="K121" s="235"/>
      <c r="L121" s="235"/>
      <c r="M121" s="235"/>
      <c r="N121" s="235"/>
      <c r="O121" s="235"/>
      <c r="P121" s="235"/>
      <c r="Q121" s="235"/>
      <c r="R121" s="235"/>
      <c r="S121" s="235"/>
      <c r="T121" s="235"/>
      <c r="U121" s="235"/>
      <c r="V121" s="235"/>
      <c r="W121" s="235"/>
      <c r="X121" s="235"/>
      <c r="Y121" s="235"/>
      <c r="Z121" s="235"/>
      <c r="AA121" s="235"/>
      <c r="AB121" s="235"/>
      <c r="AC121" s="235"/>
      <c r="AD121" s="235"/>
      <c r="AE121" s="235"/>
      <c r="AF121" s="235"/>
      <c r="AG121" s="235"/>
      <c r="AH121" s="235"/>
      <c r="AI121" s="235"/>
      <c r="AJ121" s="235"/>
      <c r="AK121" s="235"/>
      <c r="AL121" s="235"/>
      <c r="AM121" s="235"/>
      <c r="AN121" s="235"/>
      <c r="AO121" s="235"/>
      <c r="AP121" s="235"/>
      <c r="AQ121" s="235"/>
    </row>
    <row r="122" spans="3:43" s="87" customFormat="1" ht="11.25">
      <c r="C122" s="235"/>
      <c r="D122" s="235"/>
      <c r="E122" s="235"/>
      <c r="F122" s="235"/>
      <c r="G122" s="235"/>
      <c r="H122" s="235"/>
      <c r="I122" s="235"/>
      <c r="J122" s="235"/>
      <c r="K122" s="235"/>
      <c r="L122" s="235"/>
      <c r="M122" s="235"/>
      <c r="N122" s="235"/>
      <c r="O122" s="235"/>
      <c r="P122" s="235"/>
      <c r="Q122" s="235"/>
      <c r="R122" s="235"/>
      <c r="S122" s="235"/>
      <c r="T122" s="235"/>
      <c r="U122" s="235"/>
      <c r="V122" s="235"/>
      <c r="W122" s="235"/>
      <c r="X122" s="235"/>
      <c r="Y122" s="235"/>
      <c r="Z122" s="235"/>
      <c r="AA122" s="235"/>
      <c r="AB122" s="235"/>
      <c r="AC122" s="235"/>
      <c r="AD122" s="235"/>
      <c r="AE122" s="235"/>
      <c r="AF122" s="235"/>
      <c r="AG122" s="235"/>
      <c r="AH122" s="235"/>
      <c r="AI122" s="235"/>
      <c r="AJ122" s="235"/>
      <c r="AK122" s="235"/>
      <c r="AL122" s="235"/>
      <c r="AM122" s="235"/>
      <c r="AN122" s="235"/>
      <c r="AO122" s="235"/>
      <c r="AP122" s="235"/>
      <c r="AQ122" s="235"/>
    </row>
    <row r="123" spans="3:43" s="87" customFormat="1" ht="11.25">
      <c r="C123" s="235"/>
      <c r="D123" s="235"/>
      <c r="E123" s="235"/>
      <c r="F123" s="235"/>
      <c r="G123" s="235"/>
      <c r="H123" s="235"/>
      <c r="I123" s="235"/>
      <c r="J123" s="235"/>
      <c r="K123" s="235"/>
      <c r="L123" s="235"/>
      <c r="M123" s="235"/>
      <c r="N123" s="235"/>
      <c r="O123" s="235"/>
      <c r="P123" s="235"/>
      <c r="Q123" s="235"/>
      <c r="R123" s="235"/>
      <c r="S123" s="235"/>
      <c r="T123" s="235"/>
      <c r="U123" s="235"/>
      <c r="V123" s="235"/>
      <c r="W123" s="235"/>
      <c r="X123" s="235"/>
      <c r="Y123" s="235"/>
      <c r="Z123" s="235"/>
      <c r="AA123" s="235"/>
      <c r="AB123" s="235"/>
      <c r="AC123" s="235"/>
      <c r="AD123" s="235"/>
      <c r="AE123" s="235"/>
      <c r="AF123" s="235"/>
      <c r="AG123" s="235"/>
      <c r="AH123" s="235"/>
      <c r="AI123" s="235"/>
      <c r="AJ123" s="235"/>
      <c r="AK123" s="235"/>
      <c r="AL123" s="235"/>
      <c r="AM123" s="235"/>
      <c r="AN123" s="235"/>
      <c r="AO123" s="235"/>
      <c r="AP123" s="235"/>
      <c r="AQ123" s="235"/>
    </row>
    <row r="124" spans="3:43" s="87" customFormat="1" ht="11.25">
      <c r="C124" s="235"/>
      <c r="D124" s="235"/>
      <c r="E124" s="235"/>
      <c r="F124" s="235"/>
      <c r="G124" s="235"/>
      <c r="H124" s="235"/>
      <c r="I124" s="235"/>
      <c r="J124" s="235"/>
      <c r="K124" s="235"/>
      <c r="L124" s="235"/>
      <c r="M124" s="235"/>
      <c r="N124" s="235"/>
      <c r="O124" s="235"/>
      <c r="P124" s="235"/>
      <c r="Q124" s="235"/>
      <c r="R124" s="235"/>
      <c r="S124" s="235"/>
      <c r="T124" s="235"/>
      <c r="U124" s="235"/>
      <c r="V124" s="235"/>
      <c r="W124" s="235"/>
      <c r="X124" s="235"/>
      <c r="Y124" s="235"/>
      <c r="Z124" s="235"/>
      <c r="AA124" s="235"/>
      <c r="AB124" s="235"/>
      <c r="AC124" s="235"/>
      <c r="AD124" s="235"/>
      <c r="AE124" s="235"/>
      <c r="AF124" s="235"/>
      <c r="AG124" s="235"/>
      <c r="AH124" s="235"/>
      <c r="AI124" s="235"/>
      <c r="AJ124" s="235"/>
      <c r="AK124" s="235"/>
      <c r="AL124" s="235"/>
      <c r="AM124" s="235"/>
      <c r="AN124" s="235"/>
      <c r="AO124" s="235"/>
      <c r="AP124" s="235"/>
      <c r="AQ124" s="235"/>
    </row>
    <row r="125" spans="3:43" s="87" customFormat="1" ht="11.25">
      <c r="C125" s="235"/>
      <c r="D125" s="235"/>
      <c r="E125" s="235"/>
      <c r="F125" s="235"/>
      <c r="G125" s="235"/>
      <c r="H125" s="235"/>
      <c r="I125" s="235"/>
      <c r="J125" s="235"/>
      <c r="K125" s="235"/>
      <c r="L125" s="235"/>
      <c r="M125" s="235"/>
      <c r="N125" s="235"/>
      <c r="O125" s="235"/>
      <c r="P125" s="235"/>
      <c r="Q125" s="235"/>
      <c r="R125" s="235"/>
      <c r="S125" s="235"/>
      <c r="T125" s="235"/>
      <c r="U125" s="235"/>
      <c r="V125" s="235"/>
      <c r="W125" s="235"/>
      <c r="X125" s="235"/>
      <c r="Y125" s="235"/>
      <c r="Z125" s="235"/>
      <c r="AA125" s="235"/>
      <c r="AB125" s="235"/>
      <c r="AC125" s="235"/>
      <c r="AD125" s="235"/>
      <c r="AE125" s="235"/>
      <c r="AF125" s="235"/>
      <c r="AG125" s="235"/>
      <c r="AH125" s="235"/>
      <c r="AI125" s="235"/>
      <c r="AJ125" s="235"/>
      <c r="AK125" s="235"/>
      <c r="AL125" s="235"/>
      <c r="AM125" s="235"/>
      <c r="AN125" s="235"/>
      <c r="AO125" s="235"/>
      <c r="AP125" s="235"/>
      <c r="AQ125" s="235"/>
    </row>
    <row r="126" spans="3:43" s="87" customFormat="1" ht="11.25">
      <c r="C126" s="235"/>
      <c r="D126" s="235"/>
      <c r="E126" s="235"/>
      <c r="F126" s="235"/>
      <c r="G126" s="235"/>
      <c r="H126" s="235"/>
      <c r="I126" s="235"/>
      <c r="J126" s="235"/>
      <c r="K126" s="235"/>
      <c r="L126" s="235"/>
      <c r="M126" s="235"/>
      <c r="N126" s="235"/>
      <c r="O126" s="235"/>
      <c r="P126" s="235"/>
      <c r="Q126" s="235"/>
      <c r="R126" s="235"/>
      <c r="S126" s="235"/>
      <c r="T126" s="235"/>
      <c r="U126" s="235"/>
      <c r="V126" s="235"/>
      <c r="W126" s="235"/>
      <c r="X126" s="235"/>
      <c r="Y126" s="235"/>
      <c r="Z126" s="235"/>
      <c r="AA126" s="235"/>
      <c r="AB126" s="235"/>
      <c r="AC126" s="235"/>
      <c r="AD126" s="235"/>
      <c r="AE126" s="235"/>
      <c r="AF126" s="235"/>
      <c r="AG126" s="235"/>
      <c r="AH126" s="235"/>
      <c r="AI126" s="235"/>
      <c r="AJ126" s="235"/>
      <c r="AK126" s="235"/>
      <c r="AL126" s="235"/>
      <c r="AM126" s="235"/>
      <c r="AN126" s="235"/>
      <c r="AO126" s="235"/>
      <c r="AP126" s="235"/>
      <c r="AQ126" s="235"/>
    </row>
    <row r="127" spans="3:43" s="87" customFormat="1" ht="11.25">
      <c r="C127" s="235"/>
      <c r="D127" s="235"/>
      <c r="E127" s="235"/>
      <c r="F127" s="235"/>
      <c r="G127" s="235"/>
      <c r="H127" s="235"/>
      <c r="I127" s="235"/>
      <c r="J127" s="235"/>
      <c r="K127" s="235"/>
      <c r="L127" s="235"/>
      <c r="M127" s="235"/>
      <c r="N127" s="235"/>
      <c r="O127" s="235"/>
      <c r="P127" s="235"/>
      <c r="Q127" s="235"/>
      <c r="R127" s="235"/>
      <c r="S127" s="235"/>
      <c r="T127" s="235"/>
      <c r="U127" s="235"/>
      <c r="V127" s="235"/>
      <c r="W127" s="235"/>
      <c r="X127" s="235"/>
      <c r="Y127" s="235"/>
      <c r="Z127" s="235"/>
      <c r="AA127" s="235"/>
      <c r="AB127" s="235"/>
      <c r="AC127" s="235"/>
      <c r="AD127" s="235"/>
      <c r="AE127" s="235"/>
      <c r="AF127" s="235"/>
      <c r="AG127" s="235"/>
      <c r="AH127" s="235"/>
      <c r="AI127" s="235"/>
      <c r="AJ127" s="235"/>
      <c r="AK127" s="235"/>
      <c r="AL127" s="235"/>
      <c r="AM127" s="235"/>
      <c r="AN127" s="235"/>
      <c r="AO127" s="235"/>
      <c r="AP127" s="235"/>
      <c r="AQ127" s="235"/>
    </row>
    <row r="128" spans="3:43" s="87" customFormat="1" ht="11.25">
      <c r="C128" s="235"/>
      <c r="D128" s="235"/>
      <c r="E128" s="235"/>
      <c r="F128" s="235"/>
      <c r="G128" s="235"/>
      <c r="H128" s="235"/>
      <c r="I128" s="235"/>
      <c r="J128" s="235"/>
      <c r="K128" s="235"/>
      <c r="L128" s="235"/>
      <c r="M128" s="235"/>
      <c r="N128" s="235"/>
      <c r="O128" s="235"/>
      <c r="P128" s="235"/>
      <c r="Q128" s="235"/>
      <c r="R128" s="235"/>
      <c r="S128" s="235"/>
      <c r="T128" s="235"/>
      <c r="U128" s="235"/>
      <c r="V128" s="235"/>
      <c r="W128" s="235"/>
      <c r="X128" s="235"/>
      <c r="Y128" s="235"/>
      <c r="Z128" s="235"/>
      <c r="AA128" s="235"/>
      <c r="AB128" s="235"/>
      <c r="AC128" s="235"/>
      <c r="AD128" s="235"/>
      <c r="AE128" s="235"/>
      <c r="AF128" s="235"/>
      <c r="AG128" s="235"/>
      <c r="AH128" s="235"/>
      <c r="AI128" s="235"/>
      <c r="AJ128" s="235"/>
      <c r="AK128" s="235"/>
      <c r="AL128" s="235"/>
      <c r="AM128" s="235"/>
      <c r="AN128" s="235"/>
      <c r="AO128" s="235"/>
      <c r="AP128" s="235"/>
      <c r="AQ128" s="235"/>
    </row>
    <row r="129" spans="3:43" s="87" customFormat="1" ht="11.25">
      <c r="C129" s="235"/>
      <c r="D129" s="235"/>
      <c r="E129" s="235"/>
      <c r="F129" s="235"/>
      <c r="G129" s="235"/>
      <c r="H129" s="235"/>
      <c r="I129" s="235"/>
      <c r="J129" s="235"/>
      <c r="K129" s="235"/>
      <c r="L129" s="235"/>
      <c r="M129" s="235"/>
      <c r="N129" s="235"/>
      <c r="O129" s="235"/>
      <c r="P129" s="235"/>
      <c r="Q129" s="235"/>
      <c r="R129" s="235"/>
      <c r="S129" s="235"/>
      <c r="T129" s="235"/>
      <c r="U129" s="235"/>
      <c r="V129" s="235"/>
      <c r="W129" s="235"/>
      <c r="X129" s="235"/>
      <c r="Y129" s="235"/>
      <c r="Z129" s="235"/>
      <c r="AA129" s="235"/>
      <c r="AB129" s="235"/>
      <c r="AC129" s="235"/>
      <c r="AD129" s="235"/>
      <c r="AE129" s="235"/>
      <c r="AF129" s="235"/>
      <c r="AG129" s="235"/>
      <c r="AH129" s="235"/>
      <c r="AI129" s="235"/>
      <c r="AJ129" s="235"/>
      <c r="AK129" s="235"/>
      <c r="AL129" s="235"/>
      <c r="AM129" s="235"/>
      <c r="AN129" s="235"/>
      <c r="AO129" s="235"/>
      <c r="AP129" s="235"/>
      <c r="AQ129" s="235"/>
    </row>
    <row r="130" spans="3:43" s="87" customFormat="1" ht="11.25">
      <c r="C130" s="235"/>
      <c r="D130" s="235"/>
      <c r="E130" s="235"/>
      <c r="F130" s="235"/>
      <c r="G130" s="235"/>
      <c r="H130" s="235"/>
      <c r="I130" s="235"/>
      <c r="J130" s="235"/>
      <c r="K130" s="235"/>
      <c r="L130" s="235"/>
      <c r="M130" s="235"/>
      <c r="N130" s="235"/>
      <c r="O130" s="235"/>
      <c r="P130" s="235"/>
      <c r="Q130" s="235"/>
      <c r="R130" s="235"/>
      <c r="S130" s="235"/>
      <c r="T130" s="235"/>
      <c r="U130" s="235"/>
      <c r="V130" s="235"/>
      <c r="W130" s="235"/>
      <c r="X130" s="235"/>
      <c r="Y130" s="235"/>
      <c r="Z130" s="235"/>
      <c r="AA130" s="235"/>
      <c r="AB130" s="235"/>
      <c r="AC130" s="235"/>
      <c r="AD130" s="235"/>
      <c r="AE130" s="235"/>
      <c r="AF130" s="235"/>
      <c r="AG130" s="235"/>
      <c r="AH130" s="235"/>
      <c r="AI130" s="235"/>
      <c r="AJ130" s="235"/>
      <c r="AK130" s="235"/>
      <c r="AL130" s="235"/>
      <c r="AM130" s="235"/>
      <c r="AN130" s="235"/>
      <c r="AO130" s="235"/>
      <c r="AP130" s="235"/>
      <c r="AQ130" s="235"/>
    </row>
    <row r="131" spans="3:43" s="87" customFormat="1" ht="11.25">
      <c r="C131" s="235"/>
      <c r="D131" s="235"/>
      <c r="E131" s="235"/>
      <c r="F131" s="235"/>
      <c r="G131" s="235"/>
      <c r="H131" s="235"/>
      <c r="I131" s="235"/>
      <c r="J131" s="235"/>
      <c r="K131" s="235"/>
      <c r="L131" s="235"/>
      <c r="M131" s="235"/>
      <c r="N131" s="235"/>
      <c r="O131" s="235"/>
      <c r="P131" s="235"/>
      <c r="Q131" s="235"/>
      <c r="R131" s="235"/>
      <c r="S131" s="235"/>
      <c r="T131" s="235"/>
      <c r="U131" s="235"/>
      <c r="V131" s="235"/>
      <c r="W131" s="235"/>
      <c r="X131" s="235"/>
      <c r="Y131" s="235"/>
      <c r="Z131" s="235"/>
      <c r="AA131" s="235"/>
      <c r="AB131" s="235"/>
      <c r="AC131" s="235"/>
      <c r="AD131" s="235"/>
      <c r="AE131" s="235"/>
      <c r="AF131" s="235"/>
      <c r="AG131" s="235"/>
      <c r="AH131" s="235"/>
      <c r="AI131" s="235"/>
      <c r="AJ131" s="235"/>
      <c r="AK131" s="235"/>
      <c r="AL131" s="235"/>
      <c r="AM131" s="235"/>
      <c r="AN131" s="235"/>
      <c r="AO131" s="235"/>
      <c r="AP131" s="235"/>
      <c r="AQ131" s="235"/>
    </row>
    <row r="132" spans="3:43" s="87" customFormat="1" ht="11.25">
      <c r="C132" s="235"/>
      <c r="D132" s="235"/>
      <c r="E132" s="235"/>
      <c r="F132" s="235"/>
      <c r="G132" s="235"/>
      <c r="H132" s="235"/>
      <c r="I132" s="235"/>
      <c r="J132" s="235"/>
      <c r="K132" s="235"/>
      <c r="L132" s="235"/>
      <c r="M132" s="235"/>
      <c r="N132" s="235"/>
      <c r="O132" s="235"/>
      <c r="P132" s="235"/>
      <c r="Q132" s="235"/>
      <c r="R132" s="235"/>
      <c r="S132" s="235"/>
      <c r="T132" s="235"/>
      <c r="U132" s="235"/>
      <c r="V132" s="235"/>
      <c r="W132" s="235"/>
      <c r="X132" s="235"/>
      <c r="Y132" s="235"/>
      <c r="Z132" s="235"/>
      <c r="AA132" s="235"/>
      <c r="AB132" s="235"/>
      <c r="AC132" s="235"/>
      <c r="AD132" s="235"/>
      <c r="AE132" s="235"/>
      <c r="AF132" s="235"/>
      <c r="AG132" s="235"/>
      <c r="AH132" s="235"/>
      <c r="AI132" s="235"/>
      <c r="AJ132" s="235"/>
      <c r="AK132" s="235"/>
      <c r="AL132" s="235"/>
      <c r="AM132" s="235"/>
      <c r="AN132" s="235"/>
      <c r="AO132" s="235"/>
      <c r="AP132" s="235"/>
      <c r="AQ132" s="235"/>
    </row>
    <row r="133" spans="3:43" s="87" customFormat="1" ht="11.25">
      <c r="C133" s="235"/>
      <c r="D133" s="235"/>
      <c r="E133" s="235"/>
      <c r="F133" s="235"/>
      <c r="G133" s="235"/>
      <c r="H133" s="235"/>
      <c r="I133" s="235"/>
      <c r="J133" s="235"/>
      <c r="K133" s="235"/>
      <c r="L133" s="235"/>
      <c r="M133" s="235"/>
      <c r="N133" s="235"/>
      <c r="O133" s="235"/>
      <c r="P133" s="235"/>
      <c r="Q133" s="235"/>
      <c r="R133" s="235"/>
      <c r="S133" s="235"/>
      <c r="T133" s="235"/>
      <c r="U133" s="235"/>
      <c r="V133" s="235"/>
      <c r="W133" s="235"/>
      <c r="X133" s="235"/>
      <c r="Y133" s="235"/>
      <c r="Z133" s="235"/>
      <c r="AA133" s="235"/>
      <c r="AB133" s="235"/>
      <c r="AC133" s="235"/>
      <c r="AD133" s="235"/>
      <c r="AE133" s="235"/>
      <c r="AF133" s="235"/>
      <c r="AG133" s="235"/>
      <c r="AH133" s="235"/>
      <c r="AI133" s="235"/>
      <c r="AJ133" s="235"/>
      <c r="AK133" s="235"/>
      <c r="AL133" s="235"/>
      <c r="AM133" s="235"/>
      <c r="AN133" s="235"/>
      <c r="AO133" s="235"/>
      <c r="AP133" s="235"/>
      <c r="AQ133" s="235"/>
    </row>
    <row r="134" spans="3:43" s="87" customFormat="1" ht="11.25">
      <c r="C134" s="235"/>
      <c r="D134" s="235"/>
      <c r="E134" s="235"/>
      <c r="F134" s="235"/>
      <c r="G134" s="235"/>
      <c r="H134" s="235"/>
      <c r="I134" s="235"/>
      <c r="J134" s="235"/>
      <c r="K134" s="235"/>
      <c r="L134" s="235"/>
      <c r="M134" s="235"/>
      <c r="N134" s="235"/>
      <c r="O134" s="235"/>
      <c r="P134" s="235"/>
      <c r="Q134" s="235"/>
      <c r="R134" s="235"/>
      <c r="S134" s="235"/>
      <c r="T134" s="235"/>
      <c r="U134" s="235"/>
      <c r="V134" s="235"/>
      <c r="W134" s="235"/>
      <c r="X134" s="235"/>
      <c r="Y134" s="235"/>
      <c r="Z134" s="235"/>
      <c r="AA134" s="235"/>
      <c r="AB134" s="235"/>
      <c r="AC134" s="235"/>
      <c r="AD134" s="235"/>
      <c r="AE134" s="235"/>
      <c r="AF134" s="235"/>
      <c r="AG134" s="235"/>
      <c r="AH134" s="235"/>
      <c r="AI134" s="235"/>
      <c r="AJ134" s="235"/>
      <c r="AK134" s="235"/>
      <c r="AL134" s="235"/>
      <c r="AM134" s="235"/>
      <c r="AN134" s="235"/>
      <c r="AO134" s="235"/>
      <c r="AP134" s="235"/>
      <c r="AQ134" s="235"/>
    </row>
    <row r="135" spans="3:43" s="87" customFormat="1" ht="11.25">
      <c r="C135" s="235"/>
      <c r="D135" s="235"/>
      <c r="E135" s="235"/>
      <c r="F135" s="235"/>
      <c r="G135" s="235"/>
      <c r="H135" s="235"/>
      <c r="I135" s="235"/>
      <c r="J135" s="235"/>
      <c r="K135" s="235"/>
      <c r="L135" s="235"/>
      <c r="M135" s="235"/>
      <c r="N135" s="235"/>
      <c r="O135" s="235"/>
      <c r="P135" s="235"/>
      <c r="Q135" s="235"/>
      <c r="R135" s="235"/>
      <c r="S135" s="235"/>
      <c r="T135" s="235"/>
      <c r="U135" s="235"/>
      <c r="V135" s="235"/>
      <c r="W135" s="235"/>
      <c r="X135" s="235"/>
      <c r="Y135" s="235"/>
      <c r="Z135" s="235"/>
      <c r="AA135" s="235"/>
      <c r="AB135" s="235"/>
      <c r="AC135" s="235"/>
      <c r="AD135" s="235"/>
      <c r="AE135" s="235"/>
      <c r="AF135" s="235"/>
      <c r="AG135" s="235"/>
      <c r="AH135" s="235"/>
      <c r="AI135" s="235"/>
      <c r="AJ135" s="235"/>
      <c r="AK135" s="235"/>
      <c r="AL135" s="235"/>
      <c r="AM135" s="235"/>
      <c r="AN135" s="235"/>
      <c r="AO135" s="235"/>
      <c r="AP135" s="235"/>
      <c r="AQ135" s="235"/>
    </row>
    <row r="136" spans="3:43" s="87" customFormat="1" ht="11.25">
      <c r="C136" s="235"/>
      <c r="D136" s="235"/>
      <c r="E136" s="235"/>
      <c r="F136" s="235"/>
      <c r="G136" s="235"/>
      <c r="H136" s="235"/>
      <c r="I136" s="235"/>
      <c r="J136" s="235"/>
      <c r="K136" s="235"/>
      <c r="L136" s="235"/>
      <c r="M136" s="235"/>
      <c r="N136" s="235"/>
      <c r="O136" s="235"/>
      <c r="P136" s="235"/>
      <c r="Q136" s="235"/>
      <c r="R136" s="235"/>
      <c r="S136" s="235"/>
      <c r="T136" s="235"/>
      <c r="U136" s="235"/>
      <c r="V136" s="235"/>
      <c r="W136" s="235"/>
      <c r="X136" s="235"/>
      <c r="Y136" s="235"/>
      <c r="Z136" s="235"/>
      <c r="AA136" s="235"/>
      <c r="AB136" s="235"/>
      <c r="AC136" s="235"/>
      <c r="AD136" s="235"/>
      <c r="AE136" s="235"/>
      <c r="AF136" s="235"/>
      <c r="AG136" s="235"/>
      <c r="AH136" s="235"/>
      <c r="AI136" s="235"/>
      <c r="AJ136" s="235"/>
      <c r="AK136" s="235"/>
      <c r="AL136" s="235"/>
      <c r="AM136" s="235"/>
      <c r="AN136" s="235"/>
      <c r="AO136" s="235"/>
      <c r="AP136" s="235"/>
      <c r="AQ136" s="235"/>
    </row>
    <row r="137" spans="3:43" s="87" customFormat="1" ht="11.25">
      <c r="C137" s="235"/>
      <c r="D137" s="235"/>
      <c r="E137" s="235"/>
      <c r="F137" s="235"/>
      <c r="G137" s="235"/>
      <c r="H137" s="235"/>
      <c r="I137" s="235"/>
      <c r="J137" s="235"/>
      <c r="K137" s="235"/>
      <c r="L137" s="235"/>
      <c r="M137" s="235"/>
      <c r="N137" s="235"/>
      <c r="O137" s="235"/>
      <c r="P137" s="235"/>
      <c r="Q137" s="235"/>
      <c r="R137" s="235"/>
      <c r="S137" s="235"/>
      <c r="T137" s="235"/>
      <c r="U137" s="235"/>
      <c r="V137" s="235"/>
      <c r="W137" s="235"/>
      <c r="X137" s="235"/>
      <c r="Y137" s="235"/>
      <c r="Z137" s="235"/>
      <c r="AA137" s="235"/>
      <c r="AB137" s="235"/>
      <c r="AC137" s="235"/>
      <c r="AD137" s="235"/>
      <c r="AE137" s="235"/>
      <c r="AF137" s="235"/>
      <c r="AG137" s="235"/>
      <c r="AH137" s="235"/>
      <c r="AI137" s="235"/>
      <c r="AJ137" s="235"/>
      <c r="AK137" s="235"/>
      <c r="AL137" s="235"/>
      <c r="AM137" s="235"/>
      <c r="AN137" s="235"/>
      <c r="AO137" s="235"/>
      <c r="AP137" s="235"/>
      <c r="AQ137" s="235"/>
    </row>
    <row r="138" spans="3:43" s="87" customFormat="1" ht="11.25">
      <c r="C138" s="235"/>
      <c r="D138" s="235"/>
      <c r="E138" s="235"/>
      <c r="F138" s="235"/>
      <c r="G138" s="235"/>
      <c r="H138" s="235"/>
      <c r="I138" s="235"/>
      <c r="J138" s="235"/>
      <c r="K138" s="235"/>
      <c r="L138" s="235"/>
      <c r="M138" s="235"/>
      <c r="N138" s="235"/>
      <c r="O138" s="235"/>
      <c r="P138" s="235"/>
      <c r="Q138" s="235"/>
      <c r="R138" s="235"/>
      <c r="S138" s="235"/>
      <c r="T138" s="235"/>
      <c r="U138" s="235"/>
      <c r="V138" s="235"/>
      <c r="W138" s="235"/>
      <c r="X138" s="235"/>
      <c r="Y138" s="235"/>
      <c r="Z138" s="235"/>
      <c r="AA138" s="235"/>
      <c r="AB138" s="235"/>
      <c r="AC138" s="235"/>
      <c r="AD138" s="235"/>
      <c r="AE138" s="235"/>
      <c r="AF138" s="235"/>
      <c r="AG138" s="235"/>
      <c r="AH138" s="235"/>
      <c r="AI138" s="235"/>
      <c r="AJ138" s="235"/>
      <c r="AK138" s="235"/>
      <c r="AL138" s="235"/>
      <c r="AM138" s="235"/>
      <c r="AN138" s="235"/>
      <c r="AO138" s="235"/>
      <c r="AP138" s="235"/>
      <c r="AQ138" s="235"/>
    </row>
    <row r="139" spans="3:43" s="87" customFormat="1" ht="11.25">
      <c r="C139" s="235"/>
      <c r="D139" s="235"/>
      <c r="E139" s="235"/>
      <c r="F139" s="235"/>
      <c r="G139" s="235"/>
      <c r="H139" s="235"/>
      <c r="I139" s="235"/>
      <c r="J139" s="235"/>
      <c r="K139" s="235"/>
      <c r="L139" s="235"/>
      <c r="M139" s="235"/>
      <c r="N139" s="235"/>
      <c r="O139" s="235"/>
      <c r="P139" s="235"/>
      <c r="Q139" s="235"/>
      <c r="R139" s="235"/>
      <c r="S139" s="235"/>
      <c r="T139" s="235"/>
      <c r="U139" s="235"/>
      <c r="V139" s="235"/>
      <c r="W139" s="235"/>
      <c r="X139" s="235"/>
      <c r="Y139" s="235"/>
      <c r="Z139" s="235"/>
      <c r="AA139" s="235"/>
      <c r="AB139" s="235"/>
      <c r="AC139" s="235"/>
      <c r="AD139" s="235"/>
      <c r="AE139" s="235"/>
      <c r="AF139" s="235"/>
      <c r="AG139" s="235"/>
      <c r="AH139" s="235"/>
      <c r="AI139" s="235"/>
      <c r="AJ139" s="235"/>
      <c r="AK139" s="235"/>
      <c r="AL139" s="235"/>
      <c r="AM139" s="235"/>
      <c r="AN139" s="235"/>
      <c r="AO139" s="235"/>
      <c r="AP139" s="235"/>
      <c r="AQ139" s="235"/>
    </row>
    <row r="140" spans="3:43" s="87" customFormat="1" ht="11.25">
      <c r="C140" s="235"/>
      <c r="D140" s="235"/>
      <c r="E140" s="235"/>
      <c r="F140" s="235"/>
      <c r="G140" s="235"/>
      <c r="H140" s="235"/>
      <c r="I140" s="235"/>
      <c r="J140" s="235"/>
      <c r="K140" s="235"/>
      <c r="L140" s="235"/>
      <c r="M140" s="235"/>
      <c r="N140" s="235"/>
      <c r="O140" s="235"/>
      <c r="P140" s="235"/>
      <c r="Q140" s="235"/>
      <c r="R140" s="235"/>
      <c r="S140" s="235"/>
      <c r="T140" s="235"/>
      <c r="U140" s="235"/>
      <c r="V140" s="235"/>
      <c r="W140" s="235"/>
      <c r="X140" s="235"/>
      <c r="Y140" s="235"/>
      <c r="Z140" s="235"/>
      <c r="AA140" s="235"/>
      <c r="AB140" s="235"/>
      <c r="AC140" s="235"/>
      <c r="AD140" s="235"/>
      <c r="AE140" s="235"/>
      <c r="AF140" s="235"/>
      <c r="AG140" s="235"/>
      <c r="AH140" s="235"/>
      <c r="AI140" s="235"/>
      <c r="AJ140" s="235"/>
      <c r="AK140" s="235"/>
      <c r="AL140" s="235"/>
      <c r="AM140" s="235"/>
      <c r="AN140" s="235"/>
      <c r="AO140" s="235"/>
      <c r="AP140" s="235"/>
      <c r="AQ140" s="235"/>
    </row>
    <row r="141" spans="3:43" s="87" customFormat="1" ht="11.25">
      <c r="C141" s="235"/>
      <c r="D141" s="235"/>
      <c r="E141" s="235"/>
      <c r="F141" s="235"/>
      <c r="G141" s="235"/>
      <c r="H141" s="235"/>
      <c r="I141" s="235"/>
      <c r="J141" s="235"/>
      <c r="K141" s="235"/>
      <c r="L141" s="235"/>
      <c r="M141" s="235"/>
      <c r="N141" s="235"/>
      <c r="O141" s="235"/>
      <c r="P141" s="235"/>
      <c r="Q141" s="235"/>
      <c r="R141" s="235"/>
      <c r="S141" s="235"/>
      <c r="T141" s="235"/>
      <c r="U141" s="235"/>
      <c r="V141" s="235"/>
      <c r="W141" s="235"/>
      <c r="X141" s="235"/>
      <c r="Y141" s="235"/>
      <c r="Z141" s="235"/>
      <c r="AA141" s="235"/>
      <c r="AB141" s="235"/>
      <c r="AC141" s="235"/>
      <c r="AD141" s="235"/>
      <c r="AE141" s="235"/>
      <c r="AF141" s="235"/>
      <c r="AG141" s="235"/>
      <c r="AH141" s="235"/>
      <c r="AI141" s="235"/>
      <c r="AJ141" s="235"/>
      <c r="AK141" s="235"/>
      <c r="AL141" s="235"/>
      <c r="AM141" s="235"/>
      <c r="AN141" s="235"/>
      <c r="AO141" s="235"/>
      <c r="AP141" s="235"/>
      <c r="AQ141" s="235"/>
    </row>
    <row r="142" spans="3:43" s="87" customFormat="1" ht="11.25">
      <c r="C142" s="235"/>
      <c r="D142" s="235"/>
      <c r="E142" s="235"/>
      <c r="F142" s="235"/>
      <c r="G142" s="235"/>
      <c r="H142" s="235"/>
      <c r="I142" s="235"/>
      <c r="J142" s="235"/>
      <c r="K142" s="235"/>
      <c r="L142" s="235"/>
      <c r="M142" s="235"/>
      <c r="N142" s="235"/>
      <c r="O142" s="235"/>
      <c r="P142" s="235"/>
      <c r="Q142" s="235"/>
      <c r="R142" s="235"/>
      <c r="S142" s="235"/>
      <c r="T142" s="235"/>
      <c r="U142" s="235"/>
      <c r="V142" s="235"/>
      <c r="W142" s="235"/>
      <c r="X142" s="235"/>
      <c r="Y142" s="235"/>
      <c r="Z142" s="235"/>
      <c r="AA142" s="235"/>
      <c r="AB142" s="235"/>
      <c r="AC142" s="235"/>
      <c r="AD142" s="235"/>
      <c r="AE142" s="235"/>
      <c r="AF142" s="235"/>
      <c r="AG142" s="235"/>
      <c r="AH142" s="235"/>
      <c r="AI142" s="235"/>
      <c r="AJ142" s="235"/>
      <c r="AK142" s="235"/>
      <c r="AL142" s="235"/>
      <c r="AM142" s="235"/>
      <c r="AN142" s="235"/>
      <c r="AO142" s="235"/>
      <c r="AP142" s="235"/>
      <c r="AQ142" s="235"/>
    </row>
    <row r="143" spans="3:43" s="87" customFormat="1" ht="11.25">
      <c r="C143" s="235"/>
      <c r="D143" s="235"/>
      <c r="E143" s="235"/>
      <c r="F143" s="235"/>
      <c r="G143" s="235"/>
      <c r="H143" s="235"/>
      <c r="I143" s="235"/>
      <c r="J143" s="235"/>
      <c r="K143" s="235"/>
      <c r="L143" s="235"/>
      <c r="M143" s="235"/>
      <c r="N143" s="235"/>
      <c r="O143" s="235"/>
      <c r="P143" s="235"/>
      <c r="Q143" s="235"/>
      <c r="R143" s="235"/>
      <c r="S143" s="235"/>
      <c r="T143" s="235"/>
      <c r="U143" s="235"/>
      <c r="V143" s="235"/>
      <c r="W143" s="235"/>
      <c r="X143" s="235"/>
      <c r="Y143" s="235"/>
      <c r="Z143" s="235"/>
      <c r="AA143" s="235"/>
      <c r="AB143" s="235"/>
      <c r="AC143" s="235"/>
      <c r="AD143" s="235"/>
      <c r="AE143" s="235"/>
      <c r="AF143" s="235"/>
      <c r="AG143" s="235"/>
      <c r="AH143" s="235"/>
      <c r="AI143" s="235"/>
      <c r="AJ143" s="235"/>
      <c r="AK143" s="235"/>
      <c r="AL143" s="235"/>
      <c r="AM143" s="235"/>
      <c r="AN143" s="235"/>
      <c r="AO143" s="235"/>
      <c r="AP143" s="235"/>
      <c r="AQ143" s="235"/>
    </row>
    <row r="144" spans="3:43" s="87" customFormat="1" ht="11.25">
      <c r="C144" s="235"/>
      <c r="D144" s="235"/>
      <c r="E144" s="235"/>
      <c r="F144" s="235"/>
      <c r="G144" s="235"/>
      <c r="H144" s="235"/>
      <c r="I144" s="235"/>
      <c r="J144" s="235"/>
      <c r="K144" s="235"/>
      <c r="L144" s="235"/>
      <c r="M144" s="235"/>
      <c r="N144" s="235"/>
      <c r="O144" s="235"/>
      <c r="P144" s="235"/>
      <c r="Q144" s="235"/>
      <c r="R144" s="235"/>
      <c r="S144" s="235"/>
      <c r="T144" s="235"/>
      <c r="U144" s="235"/>
      <c r="V144" s="235"/>
      <c r="W144" s="235"/>
      <c r="X144" s="235"/>
      <c r="Y144" s="235"/>
      <c r="Z144" s="235"/>
      <c r="AA144" s="235"/>
      <c r="AB144" s="235"/>
      <c r="AC144" s="235"/>
      <c r="AD144" s="235"/>
      <c r="AE144" s="235"/>
      <c r="AF144" s="235"/>
      <c r="AG144" s="235"/>
      <c r="AH144" s="235"/>
      <c r="AI144" s="235"/>
      <c r="AJ144" s="235"/>
      <c r="AK144" s="235"/>
      <c r="AL144" s="235"/>
      <c r="AM144" s="235"/>
      <c r="AN144" s="235"/>
      <c r="AO144" s="235"/>
      <c r="AP144" s="235"/>
      <c r="AQ144" s="235"/>
    </row>
    <row r="145" spans="3:43" s="87" customFormat="1" ht="11.25">
      <c r="C145" s="235"/>
      <c r="D145" s="235"/>
      <c r="E145" s="235"/>
      <c r="F145" s="235"/>
      <c r="G145" s="235"/>
      <c r="H145" s="235"/>
      <c r="I145" s="235"/>
      <c r="J145" s="235"/>
      <c r="K145" s="235"/>
      <c r="L145" s="235"/>
      <c r="M145" s="235"/>
      <c r="N145" s="235"/>
      <c r="O145" s="235"/>
      <c r="P145" s="235"/>
      <c r="Q145" s="235"/>
      <c r="R145" s="235"/>
      <c r="S145" s="235"/>
      <c r="T145" s="235"/>
      <c r="U145" s="235"/>
      <c r="V145" s="235"/>
      <c r="W145" s="235"/>
      <c r="X145" s="235"/>
      <c r="Y145" s="235"/>
      <c r="Z145" s="235"/>
      <c r="AA145" s="235"/>
      <c r="AB145" s="235"/>
      <c r="AC145" s="235"/>
      <c r="AD145" s="235"/>
      <c r="AE145" s="235"/>
      <c r="AF145" s="235"/>
      <c r="AG145" s="235"/>
      <c r="AH145" s="235"/>
      <c r="AI145" s="235"/>
      <c r="AJ145" s="235"/>
      <c r="AK145" s="235"/>
      <c r="AL145" s="235"/>
      <c r="AM145" s="235"/>
      <c r="AN145" s="235"/>
      <c r="AO145" s="235"/>
      <c r="AP145" s="235"/>
      <c r="AQ145" s="235"/>
    </row>
    <row r="146" spans="3:43" s="87" customFormat="1" ht="11.25">
      <c r="C146" s="235"/>
      <c r="D146" s="235"/>
      <c r="E146" s="235"/>
      <c r="F146" s="235"/>
      <c r="G146" s="235"/>
      <c r="H146" s="235"/>
      <c r="I146" s="235"/>
      <c r="J146" s="235"/>
      <c r="K146" s="235"/>
      <c r="L146" s="235"/>
      <c r="M146" s="235"/>
      <c r="N146" s="235"/>
      <c r="O146" s="235"/>
      <c r="P146" s="235"/>
      <c r="Q146" s="235"/>
      <c r="R146" s="235"/>
      <c r="S146" s="235"/>
      <c r="T146" s="235"/>
      <c r="U146" s="235"/>
      <c r="V146" s="235"/>
      <c r="W146" s="235"/>
      <c r="X146" s="235"/>
      <c r="Y146" s="235"/>
      <c r="Z146" s="235"/>
      <c r="AA146" s="235"/>
      <c r="AB146" s="235"/>
      <c r="AC146" s="235"/>
      <c r="AD146" s="235"/>
      <c r="AE146" s="235"/>
      <c r="AF146" s="235"/>
      <c r="AG146" s="235"/>
      <c r="AH146" s="235"/>
      <c r="AI146" s="235"/>
      <c r="AJ146" s="235"/>
      <c r="AK146" s="235"/>
      <c r="AL146" s="235"/>
      <c r="AM146" s="235"/>
      <c r="AN146" s="235"/>
      <c r="AO146" s="235"/>
      <c r="AP146" s="235"/>
      <c r="AQ146" s="235"/>
    </row>
    <row r="147" spans="3:43" s="87" customFormat="1" ht="11.25"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P147" s="235"/>
      <c r="Q147" s="235"/>
      <c r="R147" s="235"/>
      <c r="S147" s="235"/>
      <c r="T147" s="235"/>
      <c r="U147" s="235"/>
      <c r="V147" s="235"/>
      <c r="W147" s="235"/>
      <c r="X147" s="235"/>
      <c r="Y147" s="235"/>
      <c r="Z147" s="235"/>
      <c r="AA147" s="235"/>
      <c r="AB147" s="235"/>
      <c r="AC147" s="235"/>
      <c r="AD147" s="235"/>
      <c r="AE147" s="235"/>
      <c r="AF147" s="235"/>
      <c r="AG147" s="235"/>
      <c r="AH147" s="235"/>
      <c r="AI147" s="235"/>
      <c r="AJ147" s="235"/>
      <c r="AK147" s="235"/>
      <c r="AL147" s="235"/>
      <c r="AM147" s="235"/>
      <c r="AN147" s="235"/>
      <c r="AO147" s="235"/>
      <c r="AP147" s="235"/>
      <c r="AQ147" s="235"/>
    </row>
    <row r="148" spans="3:43" s="87" customFormat="1" ht="11.25">
      <c r="C148" s="235"/>
      <c r="D148" s="235"/>
      <c r="E148" s="235"/>
      <c r="F148" s="235"/>
      <c r="G148" s="235"/>
      <c r="H148" s="235"/>
      <c r="I148" s="235"/>
      <c r="J148" s="235"/>
      <c r="K148" s="235"/>
      <c r="L148" s="235"/>
      <c r="M148" s="235"/>
      <c r="N148" s="235"/>
      <c r="O148" s="235"/>
      <c r="P148" s="235"/>
      <c r="Q148" s="235"/>
      <c r="R148" s="235"/>
      <c r="S148" s="235"/>
      <c r="T148" s="235"/>
      <c r="U148" s="235"/>
      <c r="V148" s="235"/>
      <c r="W148" s="235"/>
      <c r="X148" s="235"/>
      <c r="Y148" s="235"/>
      <c r="Z148" s="235"/>
      <c r="AA148" s="235"/>
      <c r="AB148" s="235"/>
      <c r="AC148" s="235"/>
      <c r="AD148" s="235"/>
      <c r="AE148" s="235"/>
      <c r="AF148" s="235"/>
      <c r="AG148" s="235"/>
      <c r="AH148" s="235"/>
      <c r="AI148" s="235"/>
      <c r="AJ148" s="235"/>
      <c r="AK148" s="235"/>
      <c r="AL148" s="235"/>
      <c r="AM148" s="235"/>
      <c r="AN148" s="235"/>
      <c r="AO148" s="235"/>
      <c r="AP148" s="235"/>
      <c r="AQ148" s="235"/>
    </row>
    <row r="149" spans="3:43" s="87" customFormat="1" ht="11.25">
      <c r="C149" s="235"/>
      <c r="D149" s="235"/>
      <c r="E149" s="235"/>
      <c r="F149" s="235"/>
      <c r="G149" s="235"/>
      <c r="H149" s="235"/>
      <c r="I149" s="235"/>
      <c r="J149" s="235"/>
      <c r="K149" s="235"/>
      <c r="L149" s="235"/>
      <c r="M149" s="235"/>
      <c r="N149" s="235"/>
      <c r="O149" s="235"/>
      <c r="P149" s="235"/>
      <c r="Q149" s="235"/>
      <c r="R149" s="235"/>
      <c r="S149" s="235"/>
      <c r="T149" s="235"/>
      <c r="U149" s="235"/>
      <c r="V149" s="235"/>
      <c r="W149" s="235"/>
      <c r="X149" s="235"/>
      <c r="Y149" s="235"/>
      <c r="Z149" s="235"/>
      <c r="AA149" s="235"/>
      <c r="AB149" s="235"/>
      <c r="AC149" s="235"/>
      <c r="AD149" s="235"/>
      <c r="AE149" s="235"/>
      <c r="AF149" s="235"/>
      <c r="AG149" s="235"/>
      <c r="AH149" s="235"/>
      <c r="AI149" s="235"/>
      <c r="AJ149" s="235"/>
      <c r="AK149" s="235"/>
      <c r="AL149" s="235"/>
      <c r="AM149" s="235"/>
      <c r="AN149" s="235"/>
      <c r="AO149" s="235"/>
      <c r="AP149" s="235"/>
      <c r="AQ149" s="235"/>
    </row>
    <row r="150" spans="3:43" s="87" customFormat="1" ht="11.25">
      <c r="C150" s="235"/>
      <c r="D150" s="235"/>
      <c r="E150" s="235"/>
      <c r="F150" s="235"/>
      <c r="G150" s="235"/>
      <c r="H150" s="235"/>
      <c r="I150" s="235"/>
      <c r="J150" s="235"/>
      <c r="K150" s="235"/>
      <c r="L150" s="235"/>
      <c r="M150" s="235"/>
      <c r="N150" s="235"/>
      <c r="O150" s="235"/>
      <c r="P150" s="235"/>
      <c r="Q150" s="235"/>
      <c r="R150" s="235"/>
      <c r="S150" s="235"/>
      <c r="T150" s="235"/>
      <c r="U150" s="235"/>
      <c r="V150" s="235"/>
      <c r="W150" s="235"/>
      <c r="X150" s="235"/>
      <c r="Y150" s="235"/>
      <c r="Z150" s="235"/>
      <c r="AA150" s="235"/>
      <c r="AB150" s="235"/>
      <c r="AC150" s="235"/>
      <c r="AD150" s="235"/>
      <c r="AE150" s="235"/>
      <c r="AF150" s="235"/>
      <c r="AG150" s="235"/>
      <c r="AH150" s="235"/>
      <c r="AI150" s="235"/>
      <c r="AJ150" s="235"/>
      <c r="AK150" s="235"/>
      <c r="AL150" s="235"/>
      <c r="AM150" s="235"/>
      <c r="AN150" s="235"/>
      <c r="AO150" s="235"/>
      <c r="AP150" s="235"/>
      <c r="AQ150" s="235"/>
    </row>
    <row r="151" spans="3:43" s="87" customFormat="1" ht="11.25">
      <c r="C151" s="235"/>
      <c r="D151" s="235"/>
      <c r="E151" s="235"/>
      <c r="F151" s="235"/>
      <c r="G151" s="235"/>
      <c r="H151" s="235"/>
      <c r="I151" s="235"/>
      <c r="J151" s="235"/>
      <c r="K151" s="235"/>
      <c r="L151" s="235"/>
      <c r="M151" s="235"/>
      <c r="N151" s="235"/>
      <c r="O151" s="235"/>
      <c r="P151" s="235"/>
      <c r="Q151" s="235"/>
      <c r="R151" s="235"/>
      <c r="S151" s="235"/>
      <c r="T151" s="235"/>
      <c r="U151" s="235"/>
      <c r="V151" s="235"/>
      <c r="W151" s="235"/>
      <c r="X151" s="235"/>
      <c r="Y151" s="235"/>
      <c r="Z151" s="235"/>
      <c r="AA151" s="235"/>
      <c r="AB151" s="235"/>
      <c r="AC151" s="235"/>
      <c r="AD151" s="235"/>
      <c r="AE151" s="235"/>
      <c r="AF151" s="235"/>
      <c r="AG151" s="235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</row>
    <row r="152" spans="3:43" s="87" customFormat="1" ht="11.25">
      <c r="C152" s="235"/>
      <c r="D152" s="235"/>
      <c r="E152" s="235"/>
      <c r="F152" s="235"/>
      <c r="G152" s="235"/>
      <c r="H152" s="235"/>
      <c r="I152" s="235"/>
      <c r="J152" s="235"/>
      <c r="K152" s="235"/>
      <c r="L152" s="235"/>
      <c r="M152" s="235"/>
      <c r="N152" s="235"/>
      <c r="O152" s="235"/>
      <c r="P152" s="235"/>
      <c r="Q152" s="235"/>
      <c r="R152" s="235"/>
      <c r="S152" s="235"/>
      <c r="T152" s="235"/>
      <c r="U152" s="235"/>
      <c r="V152" s="235"/>
      <c r="W152" s="235"/>
      <c r="X152" s="235"/>
      <c r="Y152" s="235"/>
      <c r="Z152" s="235"/>
      <c r="AA152" s="235"/>
      <c r="AB152" s="235"/>
      <c r="AC152" s="235"/>
      <c r="AD152" s="235"/>
      <c r="AE152" s="235"/>
      <c r="AF152" s="235"/>
      <c r="AG152" s="235"/>
      <c r="AH152" s="235"/>
      <c r="AI152" s="235"/>
      <c r="AJ152" s="235"/>
      <c r="AK152" s="235"/>
      <c r="AL152" s="235"/>
      <c r="AM152" s="235"/>
      <c r="AN152" s="235"/>
      <c r="AO152" s="235"/>
      <c r="AP152" s="235"/>
      <c r="AQ152" s="235"/>
    </row>
    <row r="153" spans="3:43" s="87" customFormat="1" ht="11.25">
      <c r="C153" s="235"/>
      <c r="D153" s="235"/>
      <c r="E153" s="235"/>
      <c r="F153" s="235"/>
      <c r="G153" s="235"/>
      <c r="H153" s="235"/>
      <c r="I153" s="235"/>
      <c r="J153" s="235"/>
      <c r="K153" s="235"/>
      <c r="L153" s="235"/>
      <c r="M153" s="235"/>
      <c r="N153" s="235"/>
      <c r="O153" s="235"/>
      <c r="P153" s="235"/>
      <c r="Q153" s="235"/>
      <c r="R153" s="235"/>
      <c r="S153" s="235"/>
      <c r="T153" s="235"/>
      <c r="U153" s="235"/>
      <c r="V153" s="235"/>
      <c r="W153" s="235"/>
      <c r="X153" s="235"/>
      <c r="Y153" s="235"/>
      <c r="Z153" s="235"/>
      <c r="AA153" s="235"/>
      <c r="AB153" s="235"/>
      <c r="AC153" s="235"/>
      <c r="AD153" s="235"/>
      <c r="AE153" s="235"/>
      <c r="AF153" s="235"/>
      <c r="AG153" s="235"/>
      <c r="AH153" s="235"/>
      <c r="AI153" s="235"/>
      <c r="AJ153" s="235"/>
      <c r="AK153" s="235"/>
      <c r="AL153" s="235"/>
      <c r="AM153" s="235"/>
      <c r="AN153" s="235"/>
      <c r="AO153" s="235"/>
      <c r="AP153" s="235"/>
      <c r="AQ153" s="235"/>
    </row>
    <row r="154" spans="3:43" s="87" customFormat="1" ht="11.25">
      <c r="C154" s="235"/>
      <c r="D154" s="235"/>
      <c r="E154" s="235"/>
      <c r="F154" s="235"/>
      <c r="G154" s="235"/>
      <c r="H154" s="235"/>
      <c r="I154" s="235"/>
      <c r="J154" s="235"/>
      <c r="K154" s="235"/>
      <c r="L154" s="235"/>
      <c r="M154" s="235"/>
      <c r="N154" s="235"/>
      <c r="O154" s="235"/>
      <c r="P154" s="235"/>
      <c r="Q154" s="235"/>
      <c r="R154" s="235"/>
      <c r="S154" s="235"/>
      <c r="T154" s="235"/>
      <c r="U154" s="235"/>
      <c r="V154" s="235"/>
      <c r="W154" s="235"/>
      <c r="X154" s="235"/>
      <c r="Y154" s="235"/>
      <c r="Z154" s="235"/>
      <c r="AA154" s="235"/>
      <c r="AB154" s="235"/>
      <c r="AC154" s="235"/>
      <c r="AD154" s="235"/>
      <c r="AE154" s="235"/>
      <c r="AF154" s="235"/>
      <c r="AG154" s="235"/>
      <c r="AH154" s="235"/>
      <c r="AI154" s="235"/>
      <c r="AJ154" s="235"/>
      <c r="AK154" s="235"/>
      <c r="AL154" s="235"/>
      <c r="AM154" s="235"/>
      <c r="AN154" s="235"/>
      <c r="AO154" s="235"/>
      <c r="AP154" s="235"/>
      <c r="AQ154" s="235"/>
    </row>
    <row r="155" spans="3:43" s="87" customFormat="1" ht="11.25">
      <c r="C155" s="235"/>
      <c r="D155" s="235"/>
      <c r="E155" s="235"/>
      <c r="F155" s="235"/>
      <c r="G155" s="235"/>
      <c r="H155" s="235"/>
      <c r="I155" s="235"/>
      <c r="J155" s="235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  <c r="W155" s="235"/>
      <c r="X155" s="235"/>
      <c r="Y155" s="235"/>
      <c r="Z155" s="235"/>
      <c r="AA155" s="235"/>
      <c r="AB155" s="235"/>
      <c r="AC155" s="235"/>
      <c r="AD155" s="235"/>
      <c r="AE155" s="235"/>
      <c r="AF155" s="235"/>
      <c r="AG155" s="235"/>
      <c r="AH155" s="235"/>
      <c r="AI155" s="235"/>
      <c r="AJ155" s="235"/>
      <c r="AK155" s="235"/>
      <c r="AL155" s="235"/>
      <c r="AM155" s="235"/>
      <c r="AN155" s="235"/>
      <c r="AO155" s="235"/>
      <c r="AP155" s="235"/>
      <c r="AQ155" s="235"/>
    </row>
    <row r="156" spans="3:43" s="87" customFormat="1" ht="11.25">
      <c r="C156" s="235"/>
      <c r="D156" s="235"/>
      <c r="E156" s="235"/>
      <c r="F156" s="235"/>
      <c r="G156" s="235"/>
      <c r="H156" s="235"/>
      <c r="I156" s="235"/>
      <c r="J156" s="235"/>
      <c r="K156" s="235"/>
      <c r="L156" s="235"/>
      <c r="M156" s="235"/>
      <c r="N156" s="235"/>
      <c r="O156" s="235"/>
      <c r="P156" s="235"/>
      <c r="Q156" s="235"/>
      <c r="R156" s="235"/>
      <c r="S156" s="235"/>
      <c r="T156" s="235"/>
      <c r="U156" s="235"/>
      <c r="V156" s="235"/>
      <c r="W156" s="235"/>
      <c r="X156" s="235"/>
      <c r="Y156" s="235"/>
      <c r="Z156" s="235"/>
      <c r="AA156" s="235"/>
      <c r="AB156" s="235"/>
      <c r="AC156" s="235"/>
      <c r="AD156" s="235"/>
      <c r="AE156" s="235"/>
      <c r="AF156" s="235"/>
      <c r="AG156" s="235"/>
      <c r="AH156" s="235"/>
      <c r="AI156" s="235"/>
      <c r="AJ156" s="235"/>
      <c r="AK156" s="235"/>
      <c r="AL156" s="235"/>
      <c r="AM156" s="235"/>
      <c r="AN156" s="235"/>
      <c r="AO156" s="235"/>
      <c r="AP156" s="235"/>
      <c r="AQ156" s="235"/>
    </row>
    <row r="157" spans="3:43" s="87" customFormat="1" ht="11.25">
      <c r="C157" s="235"/>
      <c r="D157" s="235"/>
      <c r="E157" s="235"/>
      <c r="F157" s="235"/>
      <c r="G157" s="235"/>
      <c r="H157" s="235"/>
      <c r="I157" s="235"/>
      <c r="J157" s="235"/>
      <c r="K157" s="235"/>
      <c r="L157" s="235"/>
      <c r="M157" s="235"/>
      <c r="N157" s="235"/>
      <c r="O157" s="235"/>
      <c r="P157" s="235"/>
      <c r="Q157" s="235"/>
      <c r="R157" s="235"/>
      <c r="S157" s="235"/>
      <c r="T157" s="235"/>
      <c r="U157" s="235"/>
      <c r="V157" s="235"/>
      <c r="W157" s="235"/>
      <c r="X157" s="235"/>
      <c r="Y157" s="235"/>
      <c r="Z157" s="235"/>
      <c r="AA157" s="235"/>
      <c r="AB157" s="235"/>
      <c r="AC157" s="235"/>
      <c r="AD157" s="235"/>
      <c r="AE157" s="235"/>
      <c r="AF157" s="235"/>
      <c r="AG157" s="235"/>
      <c r="AH157" s="235"/>
      <c r="AI157" s="235"/>
      <c r="AJ157" s="235"/>
      <c r="AK157" s="235"/>
      <c r="AL157" s="235"/>
      <c r="AM157" s="235"/>
      <c r="AN157" s="235"/>
      <c r="AO157" s="235"/>
      <c r="AP157" s="235"/>
      <c r="AQ157" s="235"/>
    </row>
    <row r="158" spans="3:43" s="87" customFormat="1" ht="11.25">
      <c r="C158" s="235"/>
      <c r="D158" s="235"/>
      <c r="E158" s="235"/>
      <c r="F158" s="235"/>
      <c r="G158" s="235"/>
      <c r="H158" s="235"/>
      <c r="I158" s="235"/>
      <c r="J158" s="235"/>
      <c r="K158" s="235"/>
      <c r="L158" s="235"/>
      <c r="M158" s="235"/>
      <c r="N158" s="235"/>
      <c r="O158" s="235"/>
      <c r="P158" s="235"/>
      <c r="Q158" s="235"/>
      <c r="R158" s="235"/>
      <c r="S158" s="235"/>
      <c r="T158" s="235"/>
      <c r="U158" s="235"/>
      <c r="V158" s="235"/>
      <c r="W158" s="235"/>
      <c r="X158" s="235"/>
      <c r="Y158" s="235"/>
      <c r="Z158" s="235"/>
      <c r="AA158" s="235"/>
      <c r="AB158" s="235"/>
      <c r="AC158" s="235"/>
      <c r="AD158" s="235"/>
      <c r="AE158" s="235"/>
      <c r="AF158" s="235"/>
      <c r="AG158" s="235"/>
      <c r="AH158" s="235"/>
      <c r="AI158" s="235"/>
      <c r="AJ158" s="235"/>
      <c r="AK158" s="235"/>
      <c r="AL158" s="235"/>
      <c r="AM158" s="235"/>
      <c r="AN158" s="235"/>
      <c r="AO158" s="235"/>
      <c r="AP158" s="235"/>
      <c r="AQ158" s="235"/>
    </row>
    <row r="159" spans="3:43" s="87" customFormat="1" ht="11.25">
      <c r="C159" s="235"/>
      <c r="D159" s="235"/>
      <c r="E159" s="235"/>
      <c r="F159" s="235"/>
      <c r="G159" s="235"/>
      <c r="H159" s="235"/>
      <c r="I159" s="235"/>
      <c r="J159" s="235"/>
      <c r="K159" s="235"/>
      <c r="L159" s="235"/>
      <c r="M159" s="235"/>
      <c r="N159" s="235"/>
      <c r="O159" s="235"/>
      <c r="P159" s="235"/>
      <c r="Q159" s="235"/>
      <c r="R159" s="235"/>
      <c r="S159" s="235"/>
      <c r="T159" s="235"/>
      <c r="U159" s="235"/>
      <c r="V159" s="235"/>
      <c r="W159" s="235"/>
      <c r="X159" s="235"/>
      <c r="Y159" s="235"/>
      <c r="Z159" s="235"/>
      <c r="AA159" s="235"/>
      <c r="AB159" s="235"/>
      <c r="AC159" s="235"/>
      <c r="AD159" s="235"/>
      <c r="AE159" s="235"/>
      <c r="AF159" s="235"/>
      <c r="AG159" s="235"/>
      <c r="AH159" s="235"/>
      <c r="AI159" s="235"/>
      <c r="AJ159" s="235"/>
      <c r="AK159" s="235"/>
      <c r="AL159" s="235"/>
      <c r="AM159" s="235"/>
      <c r="AN159" s="235"/>
      <c r="AO159" s="235"/>
      <c r="AP159" s="235"/>
      <c r="AQ159" s="235"/>
    </row>
    <row r="160" spans="3:43" s="87" customFormat="1" ht="11.25">
      <c r="C160" s="235"/>
      <c r="D160" s="235"/>
      <c r="E160" s="235"/>
      <c r="F160" s="235"/>
      <c r="G160" s="235"/>
      <c r="H160" s="235"/>
      <c r="I160" s="235"/>
      <c r="J160" s="235"/>
      <c r="K160" s="235"/>
      <c r="L160" s="235"/>
      <c r="M160" s="235"/>
      <c r="N160" s="235"/>
      <c r="O160" s="235"/>
      <c r="P160" s="235"/>
      <c r="Q160" s="235"/>
      <c r="R160" s="235"/>
      <c r="S160" s="235"/>
      <c r="T160" s="235"/>
      <c r="U160" s="235"/>
      <c r="V160" s="235"/>
      <c r="W160" s="235"/>
      <c r="X160" s="235"/>
      <c r="Y160" s="235"/>
      <c r="Z160" s="235"/>
      <c r="AA160" s="235"/>
      <c r="AB160" s="235"/>
      <c r="AC160" s="235"/>
      <c r="AD160" s="235"/>
      <c r="AE160" s="235"/>
      <c r="AF160" s="235"/>
      <c r="AG160" s="235"/>
      <c r="AH160" s="235"/>
      <c r="AI160" s="235"/>
      <c r="AJ160" s="235"/>
      <c r="AK160" s="235"/>
      <c r="AL160" s="235"/>
      <c r="AM160" s="235"/>
      <c r="AN160" s="235"/>
      <c r="AO160" s="235"/>
      <c r="AP160" s="235"/>
      <c r="AQ160" s="235"/>
    </row>
    <row r="161" spans="3:43" s="87" customFormat="1" ht="11.25">
      <c r="C161" s="235"/>
      <c r="D161" s="235"/>
      <c r="E161" s="235"/>
      <c r="F161" s="235"/>
      <c r="G161" s="235"/>
      <c r="H161" s="235"/>
      <c r="I161" s="235"/>
      <c r="J161" s="235"/>
      <c r="K161" s="235"/>
      <c r="L161" s="235"/>
      <c r="M161" s="235"/>
      <c r="N161" s="235"/>
      <c r="O161" s="235"/>
      <c r="P161" s="235"/>
      <c r="Q161" s="235"/>
      <c r="R161" s="235"/>
      <c r="S161" s="235"/>
      <c r="T161" s="235"/>
      <c r="U161" s="235"/>
      <c r="V161" s="235"/>
      <c r="W161" s="235"/>
      <c r="X161" s="235"/>
      <c r="Y161" s="235"/>
      <c r="Z161" s="235"/>
      <c r="AA161" s="235"/>
      <c r="AB161" s="235"/>
      <c r="AC161" s="235"/>
      <c r="AD161" s="235"/>
      <c r="AE161" s="235"/>
      <c r="AF161" s="235"/>
      <c r="AG161" s="235"/>
      <c r="AH161" s="235"/>
      <c r="AI161" s="235"/>
      <c r="AJ161" s="235"/>
      <c r="AK161" s="235"/>
      <c r="AL161" s="235"/>
      <c r="AM161" s="235"/>
      <c r="AN161" s="235"/>
      <c r="AO161" s="235"/>
      <c r="AP161" s="235"/>
      <c r="AQ161" s="235"/>
    </row>
    <row r="162" spans="3:43" s="87" customFormat="1" ht="11.25">
      <c r="C162" s="235"/>
      <c r="D162" s="235"/>
      <c r="E162" s="235"/>
      <c r="F162" s="235"/>
      <c r="G162" s="235"/>
      <c r="H162" s="235"/>
      <c r="I162" s="235"/>
      <c r="J162" s="235"/>
      <c r="K162" s="235"/>
      <c r="L162" s="235"/>
      <c r="M162" s="235"/>
      <c r="N162" s="235"/>
      <c r="O162" s="235"/>
      <c r="P162" s="235"/>
      <c r="Q162" s="235"/>
      <c r="R162" s="235"/>
      <c r="S162" s="235"/>
      <c r="T162" s="235"/>
      <c r="U162" s="235"/>
      <c r="V162" s="235"/>
      <c r="W162" s="235"/>
      <c r="X162" s="235"/>
      <c r="Y162" s="235"/>
      <c r="Z162" s="235"/>
      <c r="AA162" s="235"/>
      <c r="AB162" s="235"/>
      <c r="AC162" s="235"/>
      <c r="AD162" s="235"/>
      <c r="AE162" s="235"/>
      <c r="AF162" s="235"/>
      <c r="AG162" s="235"/>
      <c r="AH162" s="235"/>
      <c r="AI162" s="235"/>
      <c r="AJ162" s="235"/>
      <c r="AK162" s="235"/>
      <c r="AL162" s="235"/>
      <c r="AM162" s="235"/>
      <c r="AN162" s="235"/>
      <c r="AO162" s="235"/>
      <c r="AP162" s="235"/>
      <c r="AQ162" s="235"/>
    </row>
    <row r="163" spans="3:43" s="87" customFormat="1" ht="11.25">
      <c r="C163" s="235"/>
      <c r="D163" s="235"/>
      <c r="E163" s="235"/>
      <c r="F163" s="235"/>
      <c r="G163" s="235"/>
      <c r="H163" s="235"/>
      <c r="I163" s="235"/>
      <c r="J163" s="235"/>
      <c r="K163" s="235"/>
      <c r="L163" s="235"/>
      <c r="M163" s="235"/>
      <c r="N163" s="235"/>
      <c r="O163" s="235"/>
      <c r="P163" s="235"/>
      <c r="Q163" s="235"/>
      <c r="R163" s="235"/>
      <c r="S163" s="235"/>
      <c r="T163" s="235"/>
      <c r="U163" s="235"/>
      <c r="V163" s="235"/>
      <c r="W163" s="235"/>
      <c r="X163" s="235"/>
      <c r="Y163" s="235"/>
      <c r="Z163" s="235"/>
      <c r="AA163" s="235"/>
      <c r="AB163" s="235"/>
      <c r="AC163" s="235"/>
      <c r="AD163" s="235"/>
      <c r="AE163" s="235"/>
      <c r="AF163" s="235"/>
      <c r="AG163" s="235"/>
      <c r="AH163" s="235"/>
      <c r="AI163" s="235"/>
      <c r="AJ163" s="235"/>
      <c r="AK163" s="235"/>
      <c r="AL163" s="235"/>
      <c r="AM163" s="235"/>
      <c r="AN163" s="235"/>
      <c r="AO163" s="235"/>
      <c r="AP163" s="235"/>
      <c r="AQ163" s="235"/>
    </row>
    <row r="164" spans="3:43" s="87" customFormat="1" ht="11.25">
      <c r="C164" s="235"/>
      <c r="D164" s="235"/>
      <c r="E164" s="235"/>
      <c r="F164" s="235"/>
      <c r="G164" s="235"/>
      <c r="H164" s="235"/>
      <c r="I164" s="235"/>
      <c r="J164" s="235"/>
      <c r="K164" s="235"/>
      <c r="L164" s="235"/>
      <c r="M164" s="235"/>
      <c r="N164" s="235"/>
      <c r="O164" s="235"/>
      <c r="P164" s="235"/>
      <c r="Q164" s="235"/>
      <c r="R164" s="235"/>
      <c r="S164" s="235"/>
      <c r="T164" s="235"/>
      <c r="U164" s="235"/>
      <c r="V164" s="235"/>
      <c r="W164" s="235"/>
      <c r="X164" s="235"/>
      <c r="Y164" s="235"/>
      <c r="Z164" s="235"/>
      <c r="AA164" s="235"/>
      <c r="AB164" s="235"/>
      <c r="AC164" s="235"/>
      <c r="AD164" s="235"/>
      <c r="AE164" s="235"/>
      <c r="AF164" s="235"/>
      <c r="AG164" s="235"/>
      <c r="AH164" s="235"/>
      <c r="AI164" s="235"/>
      <c r="AJ164" s="235"/>
      <c r="AK164" s="235"/>
      <c r="AL164" s="235"/>
      <c r="AM164" s="235"/>
      <c r="AN164" s="235"/>
      <c r="AO164" s="235"/>
      <c r="AP164" s="235"/>
      <c r="AQ164" s="235"/>
    </row>
    <row r="165" spans="3:43" s="87" customFormat="1" ht="11.25">
      <c r="C165" s="235"/>
      <c r="D165" s="235"/>
      <c r="E165" s="235"/>
      <c r="F165" s="235"/>
      <c r="G165" s="235"/>
      <c r="H165" s="235"/>
      <c r="I165" s="235"/>
      <c r="J165" s="235"/>
      <c r="K165" s="235"/>
      <c r="L165" s="235"/>
      <c r="M165" s="235"/>
      <c r="N165" s="235"/>
      <c r="O165" s="235"/>
      <c r="P165" s="235"/>
      <c r="Q165" s="235"/>
      <c r="R165" s="235"/>
      <c r="S165" s="235"/>
      <c r="T165" s="235"/>
      <c r="U165" s="235"/>
      <c r="V165" s="235"/>
      <c r="W165" s="235"/>
      <c r="X165" s="235"/>
      <c r="Y165" s="235"/>
      <c r="Z165" s="235"/>
      <c r="AA165" s="235"/>
      <c r="AB165" s="235"/>
      <c r="AC165" s="235"/>
      <c r="AD165" s="235"/>
      <c r="AE165" s="235"/>
      <c r="AF165" s="235"/>
      <c r="AG165" s="235"/>
      <c r="AH165" s="235"/>
      <c r="AI165" s="235"/>
      <c r="AJ165" s="235"/>
      <c r="AK165" s="235"/>
      <c r="AL165" s="235"/>
      <c r="AM165" s="235"/>
      <c r="AN165" s="235"/>
      <c r="AO165" s="235"/>
      <c r="AP165" s="235"/>
      <c r="AQ165" s="235"/>
    </row>
    <row r="166" spans="3:43" s="87" customFormat="1" ht="11.25">
      <c r="C166" s="235"/>
      <c r="D166" s="235"/>
      <c r="E166" s="235"/>
      <c r="F166" s="235"/>
      <c r="G166" s="235"/>
      <c r="H166" s="235"/>
      <c r="I166" s="235"/>
      <c r="J166" s="235"/>
      <c r="K166" s="235"/>
      <c r="L166" s="235"/>
      <c r="M166" s="235"/>
      <c r="N166" s="235"/>
      <c r="O166" s="235"/>
      <c r="P166" s="235"/>
      <c r="Q166" s="235"/>
      <c r="R166" s="235"/>
      <c r="S166" s="235"/>
      <c r="T166" s="235"/>
      <c r="U166" s="235"/>
      <c r="V166" s="235"/>
      <c r="W166" s="235"/>
      <c r="X166" s="235"/>
      <c r="Y166" s="235"/>
      <c r="Z166" s="235"/>
      <c r="AA166" s="235"/>
      <c r="AB166" s="235"/>
      <c r="AC166" s="235"/>
      <c r="AD166" s="235"/>
      <c r="AE166" s="235"/>
      <c r="AF166" s="235"/>
      <c r="AG166" s="235"/>
      <c r="AH166" s="235"/>
      <c r="AI166" s="235"/>
      <c r="AJ166" s="235"/>
      <c r="AK166" s="235"/>
      <c r="AL166" s="235"/>
      <c r="AM166" s="235"/>
      <c r="AN166" s="235"/>
      <c r="AO166" s="235"/>
      <c r="AP166" s="235"/>
      <c r="AQ166" s="235"/>
    </row>
    <row r="167" spans="3:43" s="87" customFormat="1" ht="11.25">
      <c r="C167" s="235"/>
      <c r="D167" s="235"/>
      <c r="E167" s="235"/>
      <c r="F167" s="235"/>
      <c r="G167" s="235"/>
      <c r="H167" s="235"/>
      <c r="I167" s="235"/>
      <c r="J167" s="235"/>
      <c r="K167" s="235"/>
      <c r="L167" s="235"/>
      <c r="M167" s="235"/>
      <c r="N167" s="235"/>
      <c r="O167" s="235"/>
      <c r="P167" s="235"/>
      <c r="Q167" s="235"/>
      <c r="R167" s="235"/>
      <c r="S167" s="235"/>
      <c r="T167" s="235"/>
      <c r="U167" s="235"/>
      <c r="V167" s="235"/>
      <c r="W167" s="235"/>
      <c r="X167" s="235"/>
      <c r="Y167" s="235"/>
      <c r="Z167" s="235"/>
      <c r="AA167" s="235"/>
      <c r="AB167" s="235"/>
      <c r="AC167" s="235"/>
      <c r="AD167" s="235"/>
      <c r="AE167" s="235"/>
      <c r="AF167" s="235"/>
      <c r="AG167" s="235"/>
      <c r="AH167" s="235"/>
      <c r="AI167" s="235"/>
      <c r="AJ167" s="235"/>
      <c r="AK167" s="235"/>
      <c r="AL167" s="235"/>
      <c r="AM167" s="235"/>
      <c r="AN167" s="235"/>
      <c r="AO167" s="235"/>
      <c r="AP167" s="235"/>
      <c r="AQ167" s="235"/>
    </row>
    <row r="168" spans="3:43" s="87" customFormat="1" ht="11.25">
      <c r="C168" s="235"/>
      <c r="D168" s="235"/>
      <c r="E168" s="235"/>
      <c r="F168" s="235"/>
      <c r="G168" s="235"/>
      <c r="H168" s="235"/>
      <c r="I168" s="235"/>
      <c r="J168" s="235"/>
      <c r="K168" s="235"/>
      <c r="L168" s="235"/>
      <c r="M168" s="235"/>
      <c r="N168" s="235"/>
      <c r="O168" s="235"/>
      <c r="P168" s="235"/>
      <c r="Q168" s="235"/>
      <c r="R168" s="235"/>
      <c r="S168" s="235"/>
      <c r="T168" s="235"/>
      <c r="U168" s="235"/>
      <c r="V168" s="235"/>
      <c r="W168" s="235"/>
      <c r="X168" s="235"/>
      <c r="Y168" s="235"/>
      <c r="Z168" s="235"/>
      <c r="AA168" s="235"/>
      <c r="AB168" s="235"/>
      <c r="AC168" s="235"/>
      <c r="AD168" s="235"/>
      <c r="AE168" s="235"/>
      <c r="AF168" s="235"/>
      <c r="AG168" s="235"/>
      <c r="AH168" s="235"/>
      <c r="AI168" s="235"/>
      <c r="AJ168" s="235"/>
      <c r="AK168" s="235"/>
      <c r="AL168" s="235"/>
      <c r="AM168" s="235"/>
      <c r="AN168" s="235"/>
      <c r="AO168" s="235"/>
      <c r="AP168" s="235"/>
      <c r="AQ168" s="235"/>
    </row>
    <row r="169" spans="3:43" s="87" customFormat="1" ht="11.25">
      <c r="C169" s="235"/>
      <c r="D169" s="235"/>
      <c r="E169" s="235"/>
      <c r="F169" s="235"/>
      <c r="G169" s="235"/>
      <c r="H169" s="235"/>
      <c r="I169" s="235"/>
      <c r="J169" s="235"/>
      <c r="K169" s="235"/>
      <c r="L169" s="235"/>
      <c r="M169" s="235"/>
      <c r="N169" s="235"/>
      <c r="O169" s="235"/>
      <c r="P169" s="235"/>
      <c r="Q169" s="235"/>
      <c r="R169" s="235"/>
      <c r="S169" s="235"/>
      <c r="T169" s="235"/>
      <c r="U169" s="235"/>
      <c r="V169" s="235"/>
      <c r="W169" s="235"/>
      <c r="X169" s="235"/>
      <c r="Y169" s="235"/>
      <c r="Z169" s="235"/>
      <c r="AA169" s="235"/>
      <c r="AB169" s="235"/>
      <c r="AC169" s="235"/>
      <c r="AD169" s="235"/>
      <c r="AE169" s="235"/>
      <c r="AF169" s="235"/>
      <c r="AG169" s="235"/>
      <c r="AH169" s="235"/>
      <c r="AI169" s="235"/>
      <c r="AJ169" s="235"/>
      <c r="AK169" s="235"/>
      <c r="AL169" s="235"/>
      <c r="AM169" s="235"/>
      <c r="AN169" s="235"/>
      <c r="AO169" s="235"/>
      <c r="AP169" s="235"/>
      <c r="AQ169" s="235"/>
    </row>
    <row r="170" spans="3:43" s="87" customFormat="1" ht="11.25">
      <c r="C170" s="235"/>
      <c r="D170" s="235"/>
      <c r="E170" s="235"/>
      <c r="F170" s="235"/>
      <c r="G170" s="235"/>
      <c r="H170" s="235"/>
      <c r="I170" s="235"/>
      <c r="J170" s="235"/>
      <c r="K170" s="235"/>
      <c r="L170" s="235"/>
      <c r="M170" s="235"/>
      <c r="N170" s="235"/>
      <c r="O170" s="235"/>
      <c r="P170" s="235"/>
      <c r="Q170" s="235"/>
      <c r="R170" s="235"/>
      <c r="S170" s="235"/>
      <c r="T170" s="235"/>
      <c r="U170" s="235"/>
      <c r="V170" s="235"/>
      <c r="W170" s="235"/>
      <c r="X170" s="235"/>
      <c r="Y170" s="235"/>
      <c r="Z170" s="235"/>
      <c r="AA170" s="235"/>
      <c r="AB170" s="235"/>
      <c r="AC170" s="235"/>
      <c r="AD170" s="235"/>
      <c r="AE170" s="235"/>
      <c r="AF170" s="235"/>
      <c r="AG170" s="235"/>
      <c r="AH170" s="235"/>
      <c r="AI170" s="235"/>
      <c r="AJ170" s="235"/>
      <c r="AK170" s="235"/>
      <c r="AL170" s="235"/>
      <c r="AM170" s="235"/>
      <c r="AN170" s="235"/>
      <c r="AO170" s="235"/>
      <c r="AP170" s="235"/>
      <c r="AQ170" s="235"/>
    </row>
    <row r="171" spans="3:43" s="87" customFormat="1" ht="11.25">
      <c r="C171" s="235"/>
      <c r="D171" s="235"/>
      <c r="E171" s="235"/>
      <c r="F171" s="235"/>
      <c r="G171" s="235"/>
      <c r="H171" s="235"/>
      <c r="I171" s="235"/>
      <c r="J171" s="235"/>
      <c r="K171" s="235"/>
      <c r="L171" s="235"/>
      <c r="M171" s="235"/>
      <c r="N171" s="235"/>
      <c r="O171" s="235"/>
      <c r="P171" s="235"/>
      <c r="Q171" s="235"/>
      <c r="R171" s="235"/>
      <c r="S171" s="235"/>
      <c r="T171" s="235"/>
      <c r="U171" s="235"/>
      <c r="V171" s="235"/>
      <c r="W171" s="235"/>
      <c r="X171" s="235"/>
      <c r="Y171" s="235"/>
      <c r="Z171" s="235"/>
      <c r="AA171" s="235"/>
      <c r="AB171" s="235"/>
      <c r="AC171" s="235"/>
      <c r="AD171" s="235"/>
      <c r="AE171" s="235"/>
      <c r="AF171" s="235"/>
      <c r="AG171" s="235"/>
      <c r="AH171" s="235"/>
      <c r="AI171" s="235"/>
      <c r="AJ171" s="235"/>
      <c r="AK171" s="235"/>
      <c r="AL171" s="235"/>
      <c r="AM171" s="235"/>
      <c r="AN171" s="235"/>
      <c r="AO171" s="235"/>
      <c r="AP171" s="235"/>
      <c r="AQ171" s="235"/>
    </row>
    <row r="172" spans="3:43" s="87" customFormat="1" ht="11.25">
      <c r="C172" s="235"/>
      <c r="D172" s="235"/>
      <c r="E172" s="235"/>
      <c r="F172" s="235"/>
      <c r="G172" s="235"/>
      <c r="H172" s="235"/>
      <c r="I172" s="235"/>
      <c r="J172" s="235"/>
      <c r="K172" s="235"/>
      <c r="L172" s="235"/>
      <c r="M172" s="235"/>
      <c r="N172" s="235"/>
      <c r="O172" s="235"/>
      <c r="P172" s="235"/>
      <c r="Q172" s="235"/>
      <c r="R172" s="235"/>
      <c r="S172" s="235"/>
      <c r="T172" s="235"/>
      <c r="U172" s="235"/>
      <c r="V172" s="235"/>
      <c r="W172" s="235"/>
      <c r="X172" s="235"/>
      <c r="Y172" s="235"/>
      <c r="Z172" s="235"/>
      <c r="AA172" s="235"/>
      <c r="AB172" s="235"/>
      <c r="AC172" s="235"/>
      <c r="AD172" s="235"/>
      <c r="AE172" s="235"/>
      <c r="AF172" s="235"/>
      <c r="AG172" s="235"/>
      <c r="AH172" s="235"/>
      <c r="AI172" s="235"/>
      <c r="AJ172" s="235"/>
      <c r="AK172" s="235"/>
      <c r="AL172" s="235"/>
      <c r="AM172" s="235"/>
      <c r="AN172" s="235"/>
      <c r="AO172" s="235"/>
      <c r="AP172" s="235"/>
      <c r="AQ172" s="235"/>
    </row>
    <row r="173" spans="3:43" s="87" customFormat="1" ht="11.25">
      <c r="C173" s="235"/>
      <c r="D173" s="235"/>
      <c r="E173" s="235"/>
      <c r="F173" s="235"/>
      <c r="G173" s="235"/>
      <c r="H173" s="235"/>
      <c r="I173" s="235"/>
      <c r="J173" s="235"/>
      <c r="K173" s="235"/>
      <c r="L173" s="235"/>
      <c r="M173" s="235"/>
      <c r="N173" s="235"/>
      <c r="O173" s="235"/>
      <c r="P173" s="235"/>
      <c r="Q173" s="235"/>
      <c r="R173" s="235"/>
      <c r="S173" s="235"/>
      <c r="T173" s="235"/>
      <c r="U173" s="235"/>
      <c r="V173" s="235"/>
      <c r="W173" s="235"/>
      <c r="X173" s="235"/>
      <c r="Y173" s="235"/>
      <c r="Z173" s="235"/>
      <c r="AA173" s="235"/>
      <c r="AB173" s="235"/>
      <c r="AC173" s="235"/>
      <c r="AD173" s="235"/>
      <c r="AE173" s="235"/>
      <c r="AF173" s="235"/>
      <c r="AG173" s="235"/>
      <c r="AH173" s="235"/>
      <c r="AI173" s="235"/>
      <c r="AJ173" s="235"/>
      <c r="AK173" s="235"/>
      <c r="AL173" s="235"/>
      <c r="AM173" s="235"/>
      <c r="AN173" s="235"/>
      <c r="AO173" s="235"/>
      <c r="AP173" s="235"/>
      <c r="AQ173" s="235"/>
    </row>
    <row r="174" spans="3:43" s="87" customFormat="1" ht="11.25">
      <c r="C174" s="235"/>
      <c r="D174" s="235"/>
      <c r="E174" s="235"/>
      <c r="F174" s="235"/>
      <c r="G174" s="235"/>
      <c r="H174" s="235"/>
      <c r="I174" s="235"/>
      <c r="J174" s="235"/>
      <c r="K174" s="235"/>
      <c r="L174" s="235"/>
      <c r="M174" s="235"/>
      <c r="N174" s="235"/>
      <c r="O174" s="235"/>
      <c r="P174" s="235"/>
      <c r="Q174" s="235"/>
      <c r="R174" s="235"/>
      <c r="S174" s="235"/>
      <c r="T174" s="235"/>
      <c r="U174" s="235"/>
      <c r="V174" s="235"/>
      <c r="W174" s="235"/>
      <c r="X174" s="235"/>
      <c r="Y174" s="235"/>
      <c r="Z174" s="235"/>
      <c r="AA174" s="235"/>
      <c r="AB174" s="235"/>
      <c r="AC174" s="235"/>
      <c r="AD174" s="235"/>
      <c r="AE174" s="235"/>
      <c r="AF174" s="235"/>
      <c r="AG174" s="235"/>
      <c r="AH174" s="235"/>
      <c r="AI174" s="235"/>
      <c r="AJ174" s="235"/>
      <c r="AK174" s="235"/>
      <c r="AL174" s="235"/>
      <c r="AM174" s="235"/>
      <c r="AN174" s="235"/>
      <c r="AO174" s="235"/>
      <c r="AP174" s="235"/>
      <c r="AQ174" s="235"/>
    </row>
    <row r="175" spans="3:43" s="87" customFormat="1" ht="11.25">
      <c r="C175" s="235"/>
      <c r="D175" s="235"/>
      <c r="E175" s="235"/>
      <c r="F175" s="235"/>
      <c r="G175" s="235"/>
      <c r="H175" s="235"/>
      <c r="I175" s="235"/>
      <c r="J175" s="235"/>
      <c r="K175" s="235"/>
      <c r="L175" s="235"/>
      <c r="M175" s="235"/>
      <c r="N175" s="235"/>
      <c r="O175" s="235"/>
      <c r="P175" s="235"/>
      <c r="Q175" s="235"/>
      <c r="R175" s="235"/>
      <c r="S175" s="235"/>
      <c r="T175" s="235"/>
      <c r="U175" s="235"/>
      <c r="V175" s="235"/>
      <c r="W175" s="235"/>
      <c r="X175" s="235"/>
      <c r="Y175" s="235"/>
      <c r="Z175" s="235"/>
      <c r="AA175" s="235"/>
      <c r="AB175" s="235"/>
      <c r="AC175" s="235"/>
      <c r="AD175" s="235"/>
      <c r="AE175" s="235"/>
      <c r="AF175" s="235"/>
      <c r="AG175" s="235"/>
      <c r="AH175" s="235"/>
      <c r="AI175" s="235"/>
      <c r="AJ175" s="235"/>
      <c r="AK175" s="235"/>
      <c r="AL175" s="235"/>
      <c r="AM175" s="235"/>
      <c r="AN175" s="235"/>
      <c r="AO175" s="235"/>
      <c r="AP175" s="235"/>
      <c r="AQ175" s="235"/>
    </row>
    <row r="176" spans="3:43" s="87" customFormat="1" ht="11.25">
      <c r="C176" s="235"/>
      <c r="D176" s="235"/>
      <c r="E176" s="235"/>
      <c r="F176" s="235"/>
      <c r="G176" s="235"/>
      <c r="H176" s="235"/>
      <c r="I176" s="235"/>
      <c r="J176" s="235"/>
      <c r="K176" s="235"/>
      <c r="L176" s="235"/>
      <c r="M176" s="235"/>
      <c r="N176" s="235"/>
      <c r="O176" s="235"/>
      <c r="P176" s="235"/>
      <c r="Q176" s="235"/>
      <c r="R176" s="235"/>
      <c r="S176" s="235"/>
      <c r="T176" s="235"/>
      <c r="U176" s="235"/>
      <c r="V176" s="235"/>
      <c r="W176" s="235"/>
      <c r="X176" s="235"/>
      <c r="Y176" s="235"/>
      <c r="Z176" s="235"/>
      <c r="AA176" s="235"/>
      <c r="AB176" s="235"/>
      <c r="AC176" s="235"/>
      <c r="AD176" s="235"/>
      <c r="AE176" s="235"/>
      <c r="AF176" s="235"/>
      <c r="AG176" s="235"/>
      <c r="AH176" s="235"/>
      <c r="AI176" s="235"/>
      <c r="AJ176" s="235"/>
      <c r="AK176" s="235"/>
      <c r="AL176" s="235"/>
      <c r="AM176" s="235"/>
      <c r="AN176" s="235"/>
      <c r="AO176" s="235"/>
      <c r="AP176" s="235"/>
      <c r="AQ176" s="235"/>
    </row>
    <row r="177" spans="3:43" s="87" customFormat="1" ht="11.25">
      <c r="C177" s="235"/>
      <c r="D177" s="235"/>
      <c r="E177" s="235"/>
      <c r="F177" s="235"/>
      <c r="G177" s="235"/>
      <c r="H177" s="235"/>
      <c r="I177" s="235"/>
      <c r="J177" s="235"/>
      <c r="K177" s="235"/>
      <c r="L177" s="235"/>
      <c r="M177" s="235"/>
      <c r="N177" s="235"/>
      <c r="O177" s="235"/>
      <c r="P177" s="235"/>
      <c r="Q177" s="235"/>
      <c r="R177" s="235"/>
      <c r="S177" s="235"/>
      <c r="T177" s="235"/>
      <c r="U177" s="235"/>
      <c r="V177" s="235"/>
      <c r="W177" s="235"/>
      <c r="X177" s="235"/>
      <c r="Y177" s="235"/>
      <c r="Z177" s="235"/>
      <c r="AA177" s="235"/>
      <c r="AB177" s="235"/>
      <c r="AC177" s="235"/>
      <c r="AD177" s="235"/>
      <c r="AE177" s="235"/>
      <c r="AF177" s="235"/>
      <c r="AG177" s="235"/>
      <c r="AH177" s="235"/>
      <c r="AI177" s="235"/>
      <c r="AJ177" s="235"/>
      <c r="AK177" s="235"/>
      <c r="AL177" s="235"/>
      <c r="AM177" s="235"/>
      <c r="AN177" s="235"/>
      <c r="AO177" s="235"/>
      <c r="AP177" s="235"/>
      <c r="AQ177" s="235"/>
    </row>
    <row r="178" spans="3:43" s="87" customFormat="1" ht="11.25">
      <c r="C178" s="235"/>
      <c r="D178" s="235"/>
      <c r="E178" s="235"/>
      <c r="F178" s="235"/>
      <c r="G178" s="235"/>
      <c r="H178" s="235"/>
      <c r="I178" s="235"/>
      <c r="J178" s="235"/>
      <c r="K178" s="235"/>
      <c r="L178" s="235"/>
      <c r="M178" s="235"/>
      <c r="N178" s="235"/>
      <c r="O178" s="235"/>
      <c r="P178" s="235"/>
      <c r="Q178" s="235"/>
      <c r="R178" s="235"/>
      <c r="S178" s="235"/>
      <c r="T178" s="235"/>
      <c r="U178" s="235"/>
      <c r="V178" s="235"/>
      <c r="W178" s="235"/>
      <c r="X178" s="235"/>
      <c r="Y178" s="235"/>
      <c r="Z178" s="235"/>
      <c r="AA178" s="235"/>
      <c r="AB178" s="235"/>
      <c r="AC178" s="235"/>
      <c r="AD178" s="235"/>
      <c r="AE178" s="235"/>
      <c r="AF178" s="235"/>
      <c r="AG178" s="235"/>
      <c r="AH178" s="235"/>
      <c r="AI178" s="235"/>
      <c r="AJ178" s="235"/>
      <c r="AK178" s="235"/>
      <c r="AL178" s="235"/>
      <c r="AM178" s="235"/>
      <c r="AN178" s="235"/>
      <c r="AO178" s="235"/>
      <c r="AP178" s="235"/>
      <c r="AQ178" s="235"/>
    </row>
    <row r="179" spans="3:43" s="87" customFormat="1" ht="11.25">
      <c r="C179" s="235"/>
      <c r="D179" s="235"/>
      <c r="E179" s="235"/>
      <c r="F179" s="235"/>
      <c r="G179" s="235"/>
      <c r="H179" s="235"/>
      <c r="I179" s="235"/>
      <c r="J179" s="235"/>
      <c r="K179" s="235"/>
      <c r="L179" s="235"/>
      <c r="M179" s="235"/>
      <c r="N179" s="235"/>
      <c r="O179" s="235"/>
      <c r="P179" s="235"/>
      <c r="Q179" s="235"/>
      <c r="R179" s="235"/>
      <c r="S179" s="235"/>
      <c r="T179" s="235"/>
      <c r="U179" s="235"/>
      <c r="V179" s="235"/>
      <c r="W179" s="235"/>
      <c r="X179" s="235"/>
      <c r="Y179" s="235"/>
      <c r="Z179" s="235"/>
      <c r="AA179" s="235"/>
      <c r="AB179" s="235"/>
      <c r="AC179" s="235"/>
      <c r="AD179" s="235"/>
      <c r="AE179" s="235"/>
      <c r="AF179" s="235"/>
      <c r="AG179" s="235"/>
      <c r="AH179" s="235"/>
      <c r="AI179" s="235"/>
      <c r="AJ179" s="235"/>
      <c r="AK179" s="235"/>
      <c r="AL179" s="235"/>
      <c r="AM179" s="235"/>
      <c r="AN179" s="235"/>
      <c r="AO179" s="235"/>
      <c r="AP179" s="235"/>
      <c r="AQ179" s="235"/>
    </row>
    <row r="180" spans="3:43" s="87" customFormat="1" ht="11.25">
      <c r="C180" s="235"/>
      <c r="D180" s="235"/>
      <c r="E180" s="235"/>
      <c r="F180" s="235"/>
      <c r="G180" s="235"/>
      <c r="H180" s="235"/>
      <c r="I180" s="235"/>
      <c r="J180" s="235"/>
      <c r="K180" s="235"/>
      <c r="L180" s="235"/>
      <c r="M180" s="235"/>
      <c r="N180" s="235"/>
      <c r="O180" s="235"/>
      <c r="P180" s="235"/>
      <c r="Q180" s="235"/>
      <c r="R180" s="235"/>
      <c r="S180" s="235"/>
      <c r="T180" s="235"/>
      <c r="U180" s="235"/>
      <c r="V180" s="235"/>
      <c r="W180" s="235"/>
      <c r="X180" s="235"/>
      <c r="Y180" s="235"/>
      <c r="Z180" s="235"/>
      <c r="AA180" s="235"/>
      <c r="AB180" s="235"/>
      <c r="AC180" s="235"/>
      <c r="AD180" s="235"/>
      <c r="AE180" s="235"/>
      <c r="AF180" s="235"/>
      <c r="AG180" s="235"/>
      <c r="AH180" s="235"/>
      <c r="AI180" s="235"/>
      <c r="AJ180" s="235"/>
      <c r="AK180" s="235"/>
      <c r="AL180" s="235"/>
      <c r="AM180" s="235"/>
      <c r="AN180" s="235"/>
      <c r="AO180" s="235"/>
      <c r="AP180" s="235"/>
      <c r="AQ180" s="235"/>
    </row>
    <row r="181" spans="3:43" s="87" customFormat="1" ht="11.25">
      <c r="C181" s="235"/>
      <c r="D181" s="235"/>
      <c r="E181" s="235"/>
      <c r="F181" s="235"/>
      <c r="G181" s="235"/>
      <c r="H181" s="235"/>
      <c r="I181" s="235"/>
      <c r="J181" s="235"/>
      <c r="K181" s="235"/>
      <c r="L181" s="235"/>
      <c r="M181" s="235"/>
      <c r="N181" s="235"/>
      <c r="O181" s="235"/>
      <c r="P181" s="235"/>
      <c r="Q181" s="235"/>
      <c r="R181" s="235"/>
      <c r="S181" s="235"/>
      <c r="T181" s="235"/>
      <c r="U181" s="235"/>
      <c r="V181" s="235"/>
      <c r="W181" s="235"/>
      <c r="X181" s="235"/>
      <c r="Y181" s="235"/>
      <c r="Z181" s="235"/>
      <c r="AA181" s="235"/>
      <c r="AB181" s="235"/>
      <c r="AC181" s="235"/>
      <c r="AD181" s="235"/>
      <c r="AE181" s="235"/>
      <c r="AF181" s="235"/>
      <c r="AG181" s="235"/>
      <c r="AH181" s="235"/>
      <c r="AI181" s="235"/>
      <c r="AJ181" s="235"/>
      <c r="AK181" s="235"/>
      <c r="AL181" s="235"/>
      <c r="AM181" s="235"/>
      <c r="AN181" s="235"/>
      <c r="AO181" s="235"/>
      <c r="AP181" s="235"/>
      <c r="AQ181" s="235"/>
    </row>
    <row r="182" spans="3:43" s="87" customFormat="1" ht="11.25">
      <c r="C182" s="235"/>
      <c r="D182" s="235"/>
      <c r="E182" s="235"/>
      <c r="F182" s="235"/>
      <c r="G182" s="235"/>
      <c r="H182" s="235"/>
      <c r="I182" s="235"/>
      <c r="J182" s="235"/>
      <c r="K182" s="235"/>
      <c r="L182" s="235"/>
      <c r="M182" s="235"/>
      <c r="N182" s="235"/>
      <c r="O182" s="235"/>
      <c r="P182" s="235"/>
      <c r="Q182" s="235"/>
      <c r="R182" s="235"/>
      <c r="S182" s="235"/>
      <c r="T182" s="235"/>
      <c r="U182" s="235"/>
      <c r="V182" s="235"/>
      <c r="W182" s="235"/>
      <c r="X182" s="235"/>
      <c r="Y182" s="235"/>
      <c r="Z182" s="235"/>
      <c r="AA182" s="235"/>
      <c r="AB182" s="235"/>
      <c r="AC182" s="235"/>
      <c r="AD182" s="235"/>
      <c r="AE182" s="235"/>
      <c r="AF182" s="235"/>
      <c r="AG182" s="235"/>
      <c r="AH182" s="235"/>
      <c r="AI182" s="235"/>
      <c r="AJ182" s="235"/>
      <c r="AK182" s="235"/>
      <c r="AL182" s="235"/>
      <c r="AM182" s="235"/>
      <c r="AN182" s="235"/>
      <c r="AO182" s="235"/>
      <c r="AP182" s="235"/>
      <c r="AQ182" s="235"/>
    </row>
    <row r="183" spans="3:43" s="87" customFormat="1" ht="11.25">
      <c r="C183" s="235"/>
      <c r="D183" s="235"/>
      <c r="E183" s="235"/>
      <c r="F183" s="235"/>
      <c r="G183" s="235"/>
      <c r="H183" s="235"/>
      <c r="I183" s="235"/>
      <c r="J183" s="235"/>
      <c r="K183" s="235"/>
      <c r="L183" s="235"/>
      <c r="M183" s="235"/>
      <c r="N183" s="235"/>
      <c r="O183" s="235"/>
      <c r="P183" s="235"/>
      <c r="Q183" s="235"/>
      <c r="R183" s="235"/>
      <c r="S183" s="235"/>
      <c r="T183" s="235"/>
      <c r="U183" s="235"/>
      <c r="V183" s="235"/>
      <c r="W183" s="235"/>
      <c r="X183" s="235"/>
      <c r="Y183" s="235"/>
      <c r="Z183" s="235"/>
      <c r="AA183" s="235"/>
      <c r="AB183" s="235"/>
      <c r="AC183" s="235"/>
      <c r="AD183" s="235"/>
      <c r="AE183" s="235"/>
      <c r="AF183" s="235"/>
      <c r="AG183" s="235"/>
      <c r="AH183" s="235"/>
      <c r="AI183" s="235"/>
      <c r="AJ183" s="235"/>
      <c r="AK183" s="235"/>
      <c r="AL183" s="235"/>
      <c r="AM183" s="235"/>
      <c r="AN183" s="235"/>
      <c r="AO183" s="235"/>
      <c r="AP183" s="235"/>
      <c r="AQ183" s="235"/>
    </row>
    <row r="184" spans="3:43" s="87" customFormat="1" ht="11.25">
      <c r="C184" s="235"/>
      <c r="D184" s="235"/>
      <c r="E184" s="235"/>
      <c r="F184" s="235"/>
      <c r="G184" s="235"/>
      <c r="H184" s="235"/>
      <c r="I184" s="235"/>
      <c r="J184" s="235"/>
      <c r="K184" s="235"/>
      <c r="L184" s="235"/>
      <c r="M184" s="235"/>
      <c r="N184" s="235"/>
      <c r="O184" s="235"/>
      <c r="P184" s="235"/>
      <c r="Q184" s="235"/>
      <c r="R184" s="235"/>
      <c r="S184" s="235"/>
      <c r="T184" s="235"/>
      <c r="U184" s="235"/>
      <c r="V184" s="235"/>
      <c r="W184" s="235"/>
      <c r="X184" s="235"/>
      <c r="Y184" s="235"/>
      <c r="Z184" s="235"/>
      <c r="AA184" s="235"/>
      <c r="AB184" s="235"/>
      <c r="AC184" s="235"/>
      <c r="AD184" s="235"/>
      <c r="AE184" s="235"/>
      <c r="AF184" s="235"/>
      <c r="AG184" s="235"/>
      <c r="AH184" s="235"/>
      <c r="AI184" s="235"/>
      <c r="AJ184" s="235"/>
      <c r="AK184" s="235"/>
      <c r="AL184" s="235"/>
      <c r="AM184" s="235"/>
      <c r="AN184" s="235"/>
      <c r="AO184" s="235"/>
      <c r="AP184" s="235"/>
      <c r="AQ184" s="235"/>
    </row>
    <row r="185" spans="3:43" s="87" customFormat="1" ht="11.25">
      <c r="C185" s="235"/>
      <c r="D185" s="235"/>
      <c r="E185" s="235"/>
      <c r="F185" s="235"/>
      <c r="G185" s="235"/>
      <c r="H185" s="235"/>
      <c r="I185" s="235"/>
      <c r="J185" s="235"/>
      <c r="K185" s="235"/>
      <c r="L185" s="235"/>
      <c r="M185" s="235"/>
      <c r="N185" s="235"/>
      <c r="O185" s="235"/>
      <c r="P185" s="235"/>
      <c r="Q185" s="235"/>
      <c r="R185" s="235"/>
      <c r="S185" s="235"/>
      <c r="T185" s="235"/>
      <c r="U185" s="235"/>
      <c r="V185" s="235"/>
      <c r="W185" s="235"/>
      <c r="X185" s="235"/>
      <c r="Y185" s="235"/>
      <c r="Z185" s="235"/>
      <c r="AA185" s="235"/>
      <c r="AB185" s="235"/>
      <c r="AC185" s="235"/>
      <c r="AD185" s="235"/>
      <c r="AE185" s="235"/>
      <c r="AF185" s="235"/>
      <c r="AG185" s="235"/>
      <c r="AH185" s="235"/>
      <c r="AI185" s="235"/>
      <c r="AJ185" s="235"/>
      <c r="AK185" s="235"/>
      <c r="AL185" s="235"/>
      <c r="AM185" s="235"/>
      <c r="AN185" s="235"/>
      <c r="AO185" s="235"/>
      <c r="AP185" s="235"/>
      <c r="AQ185" s="235"/>
    </row>
    <row r="186" spans="3:43" s="87" customFormat="1" ht="11.25">
      <c r="C186" s="235"/>
      <c r="D186" s="235"/>
      <c r="E186" s="235"/>
      <c r="F186" s="235"/>
      <c r="G186" s="235"/>
      <c r="H186" s="235"/>
      <c r="I186" s="235"/>
      <c r="J186" s="235"/>
      <c r="K186" s="235"/>
      <c r="L186" s="235"/>
      <c r="M186" s="235"/>
      <c r="N186" s="235"/>
      <c r="O186" s="235"/>
      <c r="P186" s="235"/>
      <c r="Q186" s="235"/>
      <c r="R186" s="235"/>
      <c r="S186" s="235"/>
      <c r="T186" s="235"/>
      <c r="U186" s="235"/>
      <c r="V186" s="235"/>
      <c r="W186" s="235"/>
      <c r="X186" s="235"/>
      <c r="Y186" s="235"/>
      <c r="Z186" s="235"/>
      <c r="AA186" s="235"/>
      <c r="AB186" s="235"/>
      <c r="AC186" s="235"/>
      <c r="AD186" s="235"/>
      <c r="AE186" s="235"/>
      <c r="AF186" s="235"/>
      <c r="AG186" s="235"/>
      <c r="AH186" s="235"/>
      <c r="AI186" s="235"/>
      <c r="AJ186" s="235"/>
      <c r="AK186" s="235"/>
      <c r="AL186" s="235"/>
      <c r="AM186" s="235"/>
      <c r="AN186" s="235"/>
      <c r="AO186" s="235"/>
      <c r="AP186" s="235"/>
      <c r="AQ186" s="235"/>
    </row>
    <row r="187" spans="3:43" s="87" customFormat="1" ht="11.25">
      <c r="C187" s="235"/>
      <c r="D187" s="235"/>
      <c r="E187" s="235"/>
      <c r="F187" s="235"/>
      <c r="G187" s="235"/>
      <c r="H187" s="235"/>
      <c r="I187" s="235"/>
      <c r="J187" s="235"/>
      <c r="K187" s="235"/>
      <c r="L187" s="235"/>
      <c r="M187" s="235"/>
      <c r="N187" s="235"/>
      <c r="O187" s="235"/>
      <c r="P187" s="235"/>
      <c r="Q187" s="235"/>
      <c r="R187" s="235"/>
      <c r="S187" s="235"/>
      <c r="T187" s="235"/>
      <c r="U187" s="235"/>
      <c r="V187" s="235"/>
      <c r="W187" s="235"/>
      <c r="X187" s="235"/>
      <c r="Y187" s="235"/>
      <c r="Z187" s="235"/>
      <c r="AA187" s="235"/>
      <c r="AB187" s="235"/>
      <c r="AC187" s="235"/>
      <c r="AD187" s="235"/>
      <c r="AE187" s="235"/>
      <c r="AF187" s="235"/>
      <c r="AG187" s="235"/>
      <c r="AH187" s="235"/>
      <c r="AI187" s="235"/>
      <c r="AJ187" s="235"/>
      <c r="AK187" s="235"/>
      <c r="AL187" s="235"/>
      <c r="AM187" s="235"/>
      <c r="AN187" s="235"/>
      <c r="AO187" s="235"/>
      <c r="AP187" s="235"/>
      <c r="AQ187" s="235"/>
    </row>
    <row r="188" spans="3:43" s="87" customFormat="1" ht="11.25">
      <c r="C188" s="235"/>
      <c r="D188" s="235"/>
      <c r="E188" s="235"/>
      <c r="F188" s="235"/>
      <c r="G188" s="235"/>
      <c r="H188" s="235"/>
      <c r="I188" s="235"/>
      <c r="J188" s="235"/>
      <c r="K188" s="235"/>
      <c r="L188" s="235"/>
      <c r="M188" s="235"/>
      <c r="N188" s="235"/>
      <c r="O188" s="235"/>
      <c r="P188" s="235"/>
      <c r="Q188" s="235"/>
      <c r="R188" s="235"/>
      <c r="S188" s="235"/>
      <c r="T188" s="235"/>
      <c r="U188" s="235"/>
      <c r="V188" s="235"/>
      <c r="W188" s="235"/>
      <c r="X188" s="235"/>
      <c r="Y188" s="235"/>
      <c r="Z188" s="235"/>
      <c r="AA188" s="235"/>
      <c r="AB188" s="235"/>
      <c r="AC188" s="235"/>
      <c r="AD188" s="235"/>
      <c r="AE188" s="235"/>
      <c r="AF188" s="235"/>
      <c r="AG188" s="235"/>
      <c r="AH188" s="235"/>
      <c r="AI188" s="235"/>
      <c r="AJ188" s="235"/>
      <c r="AK188" s="235"/>
      <c r="AL188" s="235"/>
      <c r="AM188" s="235"/>
      <c r="AN188" s="235"/>
      <c r="AO188" s="235"/>
      <c r="AP188" s="235"/>
      <c r="AQ188" s="235"/>
    </row>
    <row r="189" spans="3:43" s="87" customFormat="1" ht="11.25">
      <c r="C189" s="235"/>
      <c r="D189" s="235"/>
      <c r="E189" s="235"/>
      <c r="F189" s="235"/>
      <c r="G189" s="235"/>
      <c r="H189" s="235"/>
      <c r="I189" s="235"/>
      <c r="J189" s="235"/>
      <c r="K189" s="235"/>
      <c r="L189" s="235"/>
      <c r="M189" s="235"/>
      <c r="N189" s="235"/>
      <c r="O189" s="235"/>
      <c r="P189" s="235"/>
      <c r="Q189" s="235"/>
      <c r="R189" s="235"/>
      <c r="S189" s="235"/>
      <c r="T189" s="235"/>
      <c r="U189" s="235"/>
      <c r="V189" s="235"/>
      <c r="W189" s="235"/>
      <c r="X189" s="235"/>
      <c r="Y189" s="235"/>
      <c r="Z189" s="235"/>
      <c r="AA189" s="235"/>
      <c r="AB189" s="235"/>
      <c r="AC189" s="235"/>
      <c r="AD189" s="235"/>
      <c r="AE189" s="235"/>
      <c r="AF189" s="235"/>
      <c r="AG189" s="235"/>
      <c r="AH189" s="235"/>
      <c r="AI189" s="235"/>
      <c r="AJ189" s="235"/>
      <c r="AK189" s="235"/>
      <c r="AL189" s="235"/>
      <c r="AM189" s="235"/>
      <c r="AN189" s="235"/>
      <c r="AO189" s="235"/>
      <c r="AP189" s="235"/>
      <c r="AQ189" s="235"/>
    </row>
    <row r="190" spans="3:43" s="87" customFormat="1" ht="11.25">
      <c r="C190" s="235"/>
      <c r="D190" s="235"/>
      <c r="E190" s="235"/>
      <c r="F190" s="235"/>
      <c r="G190" s="235"/>
      <c r="H190" s="235"/>
      <c r="I190" s="235"/>
      <c r="J190" s="235"/>
      <c r="K190" s="235"/>
      <c r="L190" s="235"/>
      <c r="M190" s="235"/>
      <c r="N190" s="235"/>
      <c r="O190" s="235"/>
      <c r="P190" s="235"/>
      <c r="Q190" s="235"/>
      <c r="R190" s="235"/>
      <c r="S190" s="235"/>
      <c r="T190" s="235"/>
      <c r="U190" s="235"/>
      <c r="V190" s="235"/>
      <c r="W190" s="235"/>
      <c r="X190" s="235"/>
      <c r="Y190" s="235"/>
      <c r="Z190" s="235"/>
      <c r="AA190" s="235"/>
      <c r="AB190" s="235"/>
      <c r="AC190" s="235"/>
      <c r="AD190" s="235"/>
      <c r="AE190" s="235"/>
      <c r="AF190" s="235"/>
      <c r="AG190" s="235"/>
      <c r="AH190" s="235"/>
      <c r="AI190" s="235"/>
      <c r="AJ190" s="235"/>
      <c r="AK190" s="235"/>
      <c r="AL190" s="235"/>
      <c r="AM190" s="235"/>
      <c r="AN190" s="235"/>
      <c r="AO190" s="235"/>
      <c r="AP190" s="235"/>
      <c r="AQ190" s="235"/>
    </row>
    <row r="191" spans="3:43" s="87" customFormat="1" ht="11.25">
      <c r="C191" s="235"/>
      <c r="D191" s="235"/>
      <c r="E191" s="235"/>
      <c r="F191" s="235"/>
      <c r="G191" s="235"/>
      <c r="H191" s="235"/>
      <c r="I191" s="235"/>
      <c r="J191" s="235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  <c r="Z191" s="235"/>
      <c r="AA191" s="235"/>
      <c r="AB191" s="235"/>
      <c r="AC191" s="235"/>
      <c r="AD191" s="235"/>
      <c r="AE191" s="235"/>
      <c r="AF191" s="235"/>
      <c r="AG191" s="235"/>
      <c r="AH191" s="235"/>
      <c r="AI191" s="235"/>
      <c r="AJ191" s="235"/>
      <c r="AK191" s="235"/>
      <c r="AL191" s="235"/>
      <c r="AM191" s="235"/>
      <c r="AN191" s="235"/>
      <c r="AO191" s="235"/>
      <c r="AP191" s="235"/>
      <c r="AQ191" s="235"/>
    </row>
    <row r="192" spans="3:43" s="87" customFormat="1" ht="11.25">
      <c r="C192" s="235"/>
      <c r="D192" s="235"/>
      <c r="E192" s="235"/>
      <c r="F192" s="235"/>
      <c r="G192" s="235"/>
      <c r="H192" s="235"/>
      <c r="I192" s="235"/>
      <c r="J192" s="235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  <c r="Z192" s="235"/>
      <c r="AA192" s="235"/>
      <c r="AB192" s="235"/>
      <c r="AC192" s="235"/>
      <c r="AD192" s="235"/>
      <c r="AE192" s="235"/>
      <c r="AF192" s="235"/>
      <c r="AG192" s="235"/>
      <c r="AH192" s="235"/>
      <c r="AI192" s="235"/>
      <c r="AJ192" s="235"/>
      <c r="AK192" s="235"/>
      <c r="AL192" s="235"/>
      <c r="AM192" s="235"/>
      <c r="AN192" s="235"/>
      <c r="AO192" s="235"/>
      <c r="AP192" s="235"/>
      <c r="AQ192" s="235"/>
    </row>
    <row r="193" spans="3:43" s="87" customFormat="1" ht="11.25">
      <c r="C193" s="235"/>
      <c r="D193" s="235"/>
      <c r="E193" s="235"/>
      <c r="F193" s="235"/>
      <c r="G193" s="235"/>
      <c r="H193" s="235"/>
      <c r="I193" s="235"/>
      <c r="J193" s="235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  <c r="Z193" s="235"/>
      <c r="AA193" s="235"/>
      <c r="AB193" s="235"/>
      <c r="AC193" s="235"/>
      <c r="AD193" s="235"/>
      <c r="AE193" s="235"/>
      <c r="AF193" s="235"/>
      <c r="AG193" s="235"/>
      <c r="AH193" s="235"/>
      <c r="AI193" s="235"/>
      <c r="AJ193" s="235"/>
      <c r="AK193" s="235"/>
      <c r="AL193" s="235"/>
      <c r="AM193" s="235"/>
      <c r="AN193" s="235"/>
      <c r="AO193" s="235"/>
      <c r="AP193" s="235"/>
      <c r="AQ193" s="235"/>
    </row>
    <row r="194" spans="3:43" s="87" customFormat="1" ht="11.25">
      <c r="C194" s="235"/>
      <c r="D194" s="235"/>
      <c r="E194" s="235"/>
      <c r="F194" s="235"/>
      <c r="G194" s="235"/>
      <c r="H194" s="235"/>
      <c r="I194" s="235"/>
      <c r="J194" s="235"/>
      <c r="K194" s="235"/>
      <c r="L194" s="235"/>
      <c r="M194" s="235"/>
      <c r="N194" s="235"/>
      <c r="O194" s="235"/>
      <c r="P194" s="235"/>
      <c r="Q194" s="235"/>
      <c r="R194" s="235"/>
      <c r="S194" s="235"/>
      <c r="T194" s="235"/>
      <c r="U194" s="235"/>
      <c r="V194" s="235"/>
      <c r="W194" s="235"/>
      <c r="X194" s="235"/>
      <c r="Y194" s="235"/>
      <c r="Z194" s="235"/>
      <c r="AA194" s="235"/>
      <c r="AB194" s="235"/>
      <c r="AC194" s="235"/>
      <c r="AD194" s="235"/>
      <c r="AE194" s="235"/>
      <c r="AF194" s="235"/>
      <c r="AG194" s="235"/>
      <c r="AH194" s="235"/>
      <c r="AI194" s="235"/>
      <c r="AJ194" s="235"/>
      <c r="AK194" s="235"/>
      <c r="AL194" s="235"/>
      <c r="AM194" s="235"/>
      <c r="AN194" s="235"/>
      <c r="AO194" s="235"/>
      <c r="AP194" s="235"/>
      <c r="AQ194" s="235"/>
    </row>
    <row r="195" spans="3:43" s="87" customFormat="1" ht="11.25">
      <c r="C195" s="235"/>
      <c r="D195" s="235"/>
      <c r="E195" s="235"/>
      <c r="F195" s="235"/>
      <c r="G195" s="235"/>
      <c r="H195" s="235"/>
      <c r="I195" s="235"/>
      <c r="J195" s="235"/>
      <c r="K195" s="235"/>
      <c r="L195" s="235"/>
      <c r="M195" s="235"/>
      <c r="N195" s="235"/>
      <c r="O195" s="235"/>
      <c r="P195" s="235"/>
      <c r="Q195" s="235"/>
      <c r="R195" s="235"/>
      <c r="S195" s="235"/>
      <c r="T195" s="235"/>
      <c r="U195" s="235"/>
      <c r="V195" s="235"/>
      <c r="W195" s="235"/>
      <c r="X195" s="235"/>
      <c r="Y195" s="235"/>
      <c r="Z195" s="235"/>
      <c r="AA195" s="235"/>
      <c r="AB195" s="235"/>
      <c r="AC195" s="235"/>
      <c r="AD195" s="235"/>
      <c r="AE195" s="235"/>
      <c r="AF195" s="235"/>
      <c r="AG195" s="235"/>
      <c r="AH195" s="235"/>
      <c r="AI195" s="235"/>
      <c r="AJ195" s="235"/>
      <c r="AK195" s="235"/>
      <c r="AL195" s="235"/>
      <c r="AM195" s="235"/>
      <c r="AN195" s="235"/>
      <c r="AO195" s="235"/>
      <c r="AP195" s="235"/>
      <c r="AQ195" s="235"/>
    </row>
    <row r="196" spans="3:43" s="87" customFormat="1" ht="11.25">
      <c r="C196" s="235"/>
      <c r="D196" s="235"/>
      <c r="E196" s="235"/>
      <c r="F196" s="235"/>
      <c r="G196" s="235"/>
      <c r="H196" s="235"/>
      <c r="I196" s="235"/>
      <c r="J196" s="235"/>
      <c r="K196" s="235"/>
      <c r="L196" s="235"/>
      <c r="M196" s="235"/>
      <c r="N196" s="235"/>
      <c r="O196" s="235"/>
      <c r="P196" s="235"/>
      <c r="Q196" s="235"/>
      <c r="R196" s="235"/>
      <c r="S196" s="235"/>
      <c r="T196" s="235"/>
      <c r="U196" s="235"/>
      <c r="V196" s="235"/>
      <c r="W196" s="235"/>
      <c r="X196" s="235"/>
      <c r="Y196" s="235"/>
      <c r="Z196" s="235"/>
      <c r="AA196" s="235"/>
      <c r="AB196" s="235"/>
      <c r="AC196" s="235"/>
      <c r="AD196" s="235"/>
      <c r="AE196" s="235"/>
      <c r="AF196" s="235"/>
      <c r="AG196" s="235"/>
      <c r="AH196" s="235"/>
      <c r="AI196" s="235"/>
      <c r="AJ196" s="235"/>
      <c r="AK196" s="235"/>
      <c r="AL196" s="235"/>
      <c r="AM196" s="235"/>
      <c r="AN196" s="235"/>
      <c r="AO196" s="235"/>
      <c r="AP196" s="235"/>
      <c r="AQ196" s="235"/>
    </row>
    <row r="197" spans="3:43" s="87" customFormat="1" ht="11.25">
      <c r="C197" s="235"/>
      <c r="D197" s="235"/>
      <c r="E197" s="235"/>
      <c r="F197" s="235"/>
      <c r="G197" s="235"/>
      <c r="H197" s="235"/>
      <c r="I197" s="235"/>
      <c r="J197" s="235"/>
      <c r="K197" s="235"/>
      <c r="L197" s="235"/>
      <c r="M197" s="235"/>
      <c r="N197" s="235"/>
      <c r="O197" s="235"/>
      <c r="P197" s="235"/>
      <c r="Q197" s="235"/>
      <c r="R197" s="235"/>
      <c r="S197" s="235"/>
      <c r="T197" s="235"/>
      <c r="U197" s="235"/>
      <c r="V197" s="235"/>
      <c r="W197" s="235"/>
      <c r="X197" s="235"/>
      <c r="Y197" s="235"/>
      <c r="Z197" s="235"/>
      <c r="AA197" s="235"/>
      <c r="AB197" s="235"/>
      <c r="AC197" s="235"/>
      <c r="AD197" s="235"/>
      <c r="AE197" s="235"/>
      <c r="AF197" s="235"/>
      <c r="AG197" s="235"/>
      <c r="AH197" s="235"/>
      <c r="AI197" s="235"/>
      <c r="AJ197" s="235"/>
      <c r="AK197" s="235"/>
      <c r="AL197" s="235"/>
      <c r="AM197" s="235"/>
      <c r="AN197" s="235"/>
      <c r="AO197" s="235"/>
      <c r="AP197" s="235"/>
      <c r="AQ197" s="235"/>
    </row>
    <row r="198" spans="3:43" s="87" customFormat="1" ht="11.25">
      <c r="C198" s="235"/>
      <c r="D198" s="235"/>
      <c r="E198" s="235"/>
      <c r="F198" s="235"/>
      <c r="G198" s="235"/>
      <c r="H198" s="235"/>
      <c r="I198" s="235"/>
      <c r="J198" s="235"/>
      <c r="K198" s="235"/>
      <c r="L198" s="235"/>
      <c r="M198" s="235"/>
      <c r="N198" s="235"/>
      <c r="O198" s="235"/>
      <c r="P198" s="235"/>
      <c r="Q198" s="235"/>
      <c r="R198" s="235"/>
      <c r="S198" s="235"/>
      <c r="T198" s="235"/>
      <c r="U198" s="235"/>
      <c r="V198" s="235"/>
      <c r="W198" s="235"/>
      <c r="X198" s="235"/>
      <c r="Y198" s="235"/>
      <c r="Z198" s="235"/>
      <c r="AA198" s="235"/>
      <c r="AB198" s="235"/>
      <c r="AC198" s="235"/>
      <c r="AD198" s="235"/>
      <c r="AE198" s="235"/>
      <c r="AF198" s="235"/>
      <c r="AG198" s="235"/>
      <c r="AH198" s="235"/>
      <c r="AI198" s="235"/>
      <c r="AJ198" s="235"/>
      <c r="AK198" s="235"/>
      <c r="AL198" s="235"/>
      <c r="AM198" s="235"/>
      <c r="AN198" s="235"/>
      <c r="AO198" s="235"/>
      <c r="AP198" s="235"/>
      <c r="AQ198" s="235"/>
    </row>
    <row r="199" spans="3:43" s="87" customFormat="1" ht="11.25">
      <c r="C199" s="235"/>
      <c r="D199" s="235"/>
      <c r="E199" s="235"/>
      <c r="F199" s="235"/>
      <c r="G199" s="235"/>
      <c r="H199" s="235"/>
      <c r="I199" s="235"/>
      <c r="J199" s="235"/>
      <c r="K199" s="235"/>
      <c r="L199" s="235"/>
      <c r="M199" s="235"/>
      <c r="N199" s="235"/>
      <c r="O199" s="235"/>
      <c r="P199" s="235"/>
      <c r="Q199" s="235"/>
      <c r="R199" s="235"/>
      <c r="S199" s="235"/>
      <c r="T199" s="235"/>
      <c r="U199" s="235"/>
      <c r="V199" s="235"/>
      <c r="W199" s="235"/>
      <c r="X199" s="235"/>
      <c r="Y199" s="235"/>
      <c r="Z199" s="235"/>
      <c r="AA199" s="235"/>
      <c r="AB199" s="235"/>
      <c r="AC199" s="235"/>
      <c r="AD199" s="235"/>
      <c r="AE199" s="235"/>
      <c r="AF199" s="235"/>
      <c r="AG199" s="235"/>
      <c r="AH199" s="235"/>
      <c r="AI199" s="235"/>
      <c r="AJ199" s="235"/>
      <c r="AK199" s="235"/>
      <c r="AL199" s="235"/>
      <c r="AM199" s="235"/>
      <c r="AN199" s="235"/>
      <c r="AO199" s="235"/>
      <c r="AP199" s="235"/>
      <c r="AQ199" s="235"/>
    </row>
    <row r="200" spans="3:43" s="87" customFormat="1" ht="11.25">
      <c r="C200" s="235"/>
      <c r="D200" s="235"/>
      <c r="E200" s="235"/>
      <c r="F200" s="235"/>
      <c r="G200" s="235"/>
      <c r="H200" s="235"/>
      <c r="I200" s="235"/>
      <c r="J200" s="235"/>
      <c r="K200" s="235"/>
      <c r="L200" s="235"/>
      <c r="M200" s="235"/>
      <c r="N200" s="235"/>
      <c r="O200" s="235"/>
      <c r="P200" s="235"/>
      <c r="Q200" s="235"/>
      <c r="R200" s="235"/>
      <c r="S200" s="235"/>
      <c r="T200" s="235"/>
      <c r="U200" s="235"/>
      <c r="V200" s="235"/>
      <c r="W200" s="235"/>
      <c r="X200" s="235"/>
      <c r="Y200" s="235"/>
      <c r="Z200" s="235"/>
      <c r="AA200" s="235"/>
      <c r="AB200" s="235"/>
      <c r="AC200" s="235"/>
      <c r="AD200" s="235"/>
      <c r="AE200" s="235"/>
      <c r="AF200" s="235"/>
      <c r="AG200" s="235"/>
      <c r="AH200" s="235"/>
      <c r="AI200" s="235"/>
      <c r="AJ200" s="235"/>
      <c r="AK200" s="235"/>
      <c r="AL200" s="235"/>
      <c r="AM200" s="235"/>
      <c r="AN200" s="235"/>
      <c r="AO200" s="235"/>
      <c r="AP200" s="235"/>
      <c r="AQ200" s="235"/>
    </row>
    <row r="201" spans="3:43" s="87" customFormat="1" ht="11.25">
      <c r="C201" s="235"/>
      <c r="D201" s="235"/>
      <c r="E201" s="235"/>
      <c r="F201" s="235"/>
      <c r="G201" s="235"/>
      <c r="H201" s="235"/>
      <c r="I201" s="235"/>
      <c r="J201" s="235"/>
      <c r="K201" s="235"/>
      <c r="L201" s="235"/>
      <c r="M201" s="235"/>
      <c r="N201" s="235"/>
      <c r="O201" s="235"/>
      <c r="P201" s="235"/>
      <c r="Q201" s="235"/>
      <c r="R201" s="235"/>
      <c r="S201" s="235"/>
      <c r="T201" s="235"/>
      <c r="U201" s="235"/>
      <c r="V201" s="235"/>
      <c r="W201" s="235"/>
      <c r="X201" s="235"/>
      <c r="Y201" s="235"/>
      <c r="Z201" s="235"/>
      <c r="AA201" s="235"/>
      <c r="AB201" s="235"/>
      <c r="AC201" s="235"/>
      <c r="AD201" s="235"/>
      <c r="AE201" s="235"/>
      <c r="AF201" s="235"/>
      <c r="AG201" s="235"/>
      <c r="AH201" s="235"/>
      <c r="AI201" s="235"/>
      <c r="AJ201" s="235"/>
      <c r="AK201" s="235"/>
      <c r="AL201" s="235"/>
      <c r="AM201" s="235"/>
      <c r="AN201" s="235"/>
      <c r="AO201" s="235"/>
      <c r="AP201" s="235"/>
      <c r="AQ201" s="235"/>
    </row>
    <row r="202" spans="3:43" s="87" customFormat="1" ht="11.25">
      <c r="C202" s="235"/>
      <c r="D202" s="235"/>
      <c r="E202" s="235"/>
      <c r="F202" s="235"/>
      <c r="G202" s="235"/>
      <c r="H202" s="235"/>
      <c r="I202" s="235"/>
      <c r="J202" s="235"/>
      <c r="K202" s="235"/>
      <c r="L202" s="235"/>
      <c r="M202" s="235"/>
      <c r="N202" s="235"/>
      <c r="O202" s="235"/>
      <c r="P202" s="235"/>
      <c r="Q202" s="235"/>
      <c r="R202" s="235"/>
      <c r="S202" s="235"/>
      <c r="T202" s="235"/>
      <c r="U202" s="235"/>
      <c r="V202" s="235"/>
      <c r="W202" s="235"/>
      <c r="X202" s="235"/>
      <c r="Y202" s="235"/>
      <c r="Z202" s="235"/>
      <c r="AA202" s="235"/>
      <c r="AB202" s="235"/>
      <c r="AC202" s="235"/>
      <c r="AD202" s="235"/>
      <c r="AE202" s="235"/>
      <c r="AF202" s="235"/>
      <c r="AG202" s="235"/>
      <c r="AH202" s="235"/>
      <c r="AI202" s="235"/>
      <c r="AJ202" s="235"/>
      <c r="AK202" s="235"/>
      <c r="AL202" s="235"/>
      <c r="AM202" s="235"/>
      <c r="AN202" s="235"/>
      <c r="AO202" s="235"/>
      <c r="AP202" s="235"/>
      <c r="AQ202" s="235"/>
    </row>
    <row r="203" spans="3:43" s="87" customFormat="1" ht="11.25">
      <c r="C203" s="235"/>
      <c r="D203" s="235"/>
      <c r="E203" s="235"/>
      <c r="F203" s="235"/>
      <c r="G203" s="235"/>
      <c r="H203" s="235"/>
      <c r="I203" s="235"/>
      <c r="J203" s="235"/>
      <c r="K203" s="235"/>
      <c r="L203" s="235"/>
      <c r="M203" s="235"/>
      <c r="N203" s="235"/>
      <c r="O203" s="235"/>
      <c r="P203" s="235"/>
      <c r="Q203" s="235"/>
      <c r="R203" s="235"/>
      <c r="S203" s="235"/>
      <c r="T203" s="235"/>
      <c r="U203" s="235"/>
      <c r="V203" s="235"/>
      <c r="W203" s="235"/>
      <c r="X203" s="235"/>
      <c r="Y203" s="235"/>
      <c r="Z203" s="235"/>
      <c r="AA203" s="235"/>
      <c r="AB203" s="235"/>
      <c r="AC203" s="235"/>
      <c r="AD203" s="235"/>
      <c r="AE203" s="235"/>
      <c r="AF203" s="235"/>
      <c r="AG203" s="235"/>
      <c r="AH203" s="235"/>
      <c r="AI203" s="235"/>
      <c r="AJ203" s="235"/>
      <c r="AK203" s="235"/>
      <c r="AL203" s="235"/>
      <c r="AM203" s="235"/>
      <c r="AN203" s="235"/>
      <c r="AO203" s="235"/>
      <c r="AP203" s="235"/>
      <c r="AQ203" s="235"/>
    </row>
    <row r="204" spans="3:43" s="87" customFormat="1" ht="11.25">
      <c r="C204" s="235"/>
      <c r="D204" s="235"/>
      <c r="E204" s="235"/>
      <c r="F204" s="235"/>
      <c r="G204" s="235"/>
      <c r="H204" s="235"/>
      <c r="I204" s="235"/>
      <c r="J204" s="235"/>
      <c r="K204" s="235"/>
      <c r="L204" s="235"/>
      <c r="M204" s="235"/>
      <c r="N204" s="235"/>
      <c r="O204" s="235"/>
      <c r="P204" s="235"/>
      <c r="Q204" s="235"/>
      <c r="R204" s="235"/>
      <c r="S204" s="235"/>
      <c r="T204" s="235"/>
      <c r="U204" s="235"/>
      <c r="V204" s="235"/>
      <c r="W204" s="235"/>
      <c r="X204" s="235"/>
      <c r="Y204" s="235"/>
      <c r="Z204" s="235"/>
      <c r="AA204" s="235"/>
      <c r="AB204" s="235"/>
      <c r="AC204" s="235"/>
      <c r="AD204" s="235"/>
      <c r="AE204" s="235"/>
      <c r="AF204" s="235"/>
      <c r="AG204" s="235"/>
      <c r="AH204" s="235"/>
      <c r="AI204" s="235"/>
      <c r="AJ204" s="235"/>
      <c r="AK204" s="235"/>
      <c r="AL204" s="235"/>
      <c r="AM204" s="235"/>
      <c r="AN204" s="235"/>
      <c r="AO204" s="235"/>
      <c r="AP204" s="235"/>
      <c r="AQ204" s="235"/>
    </row>
    <row r="205" spans="3:43" s="87" customFormat="1" ht="11.25">
      <c r="C205" s="235"/>
      <c r="D205" s="235"/>
      <c r="E205" s="235"/>
      <c r="F205" s="235"/>
      <c r="G205" s="235"/>
      <c r="H205" s="235"/>
      <c r="I205" s="235"/>
      <c r="J205" s="235"/>
      <c r="K205" s="235"/>
      <c r="L205" s="235"/>
      <c r="M205" s="235"/>
      <c r="N205" s="235"/>
      <c r="O205" s="235"/>
      <c r="P205" s="235"/>
      <c r="Q205" s="235"/>
      <c r="R205" s="235"/>
      <c r="S205" s="235"/>
      <c r="T205" s="235"/>
      <c r="U205" s="235"/>
      <c r="V205" s="235"/>
      <c r="W205" s="235"/>
      <c r="X205" s="235"/>
      <c r="Y205" s="235"/>
      <c r="Z205" s="235"/>
      <c r="AA205" s="235"/>
      <c r="AB205" s="235"/>
      <c r="AC205" s="235"/>
      <c r="AD205" s="235"/>
      <c r="AE205" s="235"/>
      <c r="AF205" s="235"/>
      <c r="AG205" s="235"/>
      <c r="AH205" s="235"/>
      <c r="AI205" s="235"/>
      <c r="AJ205" s="235"/>
      <c r="AK205" s="235"/>
      <c r="AL205" s="235"/>
      <c r="AM205" s="235"/>
      <c r="AN205" s="235"/>
      <c r="AO205" s="235"/>
      <c r="AP205" s="235"/>
      <c r="AQ205" s="235"/>
    </row>
    <row r="206" spans="3:43" s="87" customFormat="1" ht="11.25">
      <c r="C206" s="235"/>
      <c r="D206" s="235"/>
      <c r="E206" s="235"/>
      <c r="F206" s="235"/>
      <c r="G206" s="235"/>
      <c r="H206" s="235"/>
      <c r="I206" s="235"/>
      <c r="J206" s="235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  <c r="W206" s="235"/>
      <c r="X206" s="235"/>
      <c r="Y206" s="235"/>
      <c r="Z206" s="235"/>
      <c r="AA206" s="235"/>
      <c r="AB206" s="235"/>
      <c r="AC206" s="235"/>
      <c r="AD206" s="235"/>
      <c r="AE206" s="235"/>
      <c r="AF206" s="235"/>
      <c r="AG206" s="235"/>
      <c r="AH206" s="235"/>
      <c r="AI206" s="235"/>
      <c r="AJ206" s="235"/>
      <c r="AK206" s="235"/>
      <c r="AL206" s="235"/>
      <c r="AM206" s="235"/>
      <c r="AN206" s="235"/>
      <c r="AO206" s="235"/>
      <c r="AP206" s="235"/>
      <c r="AQ206" s="235"/>
    </row>
    <row r="207" spans="3:43" s="87" customFormat="1" ht="11.25">
      <c r="C207" s="235"/>
      <c r="D207" s="235"/>
      <c r="E207" s="235"/>
      <c r="F207" s="235"/>
      <c r="G207" s="235"/>
      <c r="H207" s="235"/>
      <c r="I207" s="235"/>
      <c r="J207" s="235"/>
      <c r="K207" s="235"/>
      <c r="L207" s="235"/>
      <c r="M207" s="235"/>
      <c r="N207" s="235"/>
      <c r="O207" s="235"/>
      <c r="P207" s="235"/>
      <c r="Q207" s="235"/>
      <c r="R207" s="235"/>
      <c r="S207" s="235"/>
      <c r="T207" s="235"/>
      <c r="U207" s="235"/>
      <c r="V207" s="235"/>
      <c r="W207" s="235"/>
      <c r="X207" s="235"/>
      <c r="Y207" s="235"/>
      <c r="Z207" s="235"/>
      <c r="AA207" s="235"/>
      <c r="AB207" s="235"/>
      <c r="AC207" s="235"/>
      <c r="AD207" s="235"/>
      <c r="AE207" s="235"/>
      <c r="AF207" s="235"/>
      <c r="AG207" s="235"/>
      <c r="AH207" s="235"/>
      <c r="AI207" s="235"/>
      <c r="AJ207" s="235"/>
      <c r="AK207" s="235"/>
      <c r="AL207" s="235"/>
      <c r="AM207" s="235"/>
      <c r="AN207" s="235"/>
      <c r="AO207" s="235"/>
      <c r="AP207" s="235"/>
      <c r="AQ207" s="235"/>
    </row>
    <row r="208" spans="3:43" s="87" customFormat="1" ht="11.25">
      <c r="C208" s="235"/>
      <c r="D208" s="235"/>
      <c r="E208" s="235"/>
      <c r="F208" s="235"/>
      <c r="G208" s="235"/>
      <c r="H208" s="235"/>
      <c r="I208" s="235"/>
      <c r="J208" s="235"/>
      <c r="K208" s="235"/>
      <c r="L208" s="235"/>
      <c r="M208" s="235"/>
      <c r="N208" s="235"/>
      <c r="O208" s="235"/>
      <c r="P208" s="235"/>
      <c r="Q208" s="235"/>
      <c r="R208" s="235"/>
      <c r="S208" s="235"/>
      <c r="T208" s="235"/>
      <c r="U208" s="235"/>
      <c r="V208" s="235"/>
      <c r="W208" s="235"/>
      <c r="X208" s="235"/>
      <c r="Y208" s="235"/>
      <c r="Z208" s="235"/>
      <c r="AA208" s="235"/>
      <c r="AB208" s="235"/>
      <c r="AC208" s="235"/>
      <c r="AD208" s="235"/>
      <c r="AE208" s="235"/>
      <c r="AF208" s="235"/>
      <c r="AG208" s="235"/>
      <c r="AH208" s="235"/>
      <c r="AI208" s="235"/>
      <c r="AJ208" s="235"/>
      <c r="AK208" s="235"/>
      <c r="AL208" s="235"/>
      <c r="AM208" s="235"/>
      <c r="AN208" s="235"/>
      <c r="AO208" s="235"/>
      <c r="AP208" s="235"/>
      <c r="AQ208" s="235"/>
    </row>
    <row r="209" spans="3:43" s="87" customFormat="1" ht="11.25">
      <c r="C209" s="235"/>
      <c r="D209" s="235"/>
      <c r="E209" s="235"/>
      <c r="F209" s="235"/>
      <c r="G209" s="235"/>
      <c r="H209" s="235"/>
      <c r="I209" s="235"/>
      <c r="J209" s="235"/>
      <c r="K209" s="235"/>
      <c r="L209" s="235"/>
      <c r="M209" s="235"/>
      <c r="N209" s="235"/>
      <c r="O209" s="235"/>
      <c r="P209" s="235"/>
      <c r="Q209" s="235"/>
      <c r="R209" s="235"/>
      <c r="S209" s="235"/>
      <c r="T209" s="235"/>
      <c r="U209" s="235"/>
      <c r="V209" s="235"/>
      <c r="W209" s="235"/>
      <c r="X209" s="235"/>
      <c r="Y209" s="235"/>
      <c r="Z209" s="235"/>
      <c r="AA209" s="235"/>
      <c r="AB209" s="235"/>
      <c r="AC209" s="235"/>
      <c r="AD209" s="235"/>
      <c r="AE209" s="235"/>
      <c r="AF209" s="235"/>
      <c r="AG209" s="235"/>
      <c r="AH209" s="235"/>
      <c r="AI209" s="235"/>
      <c r="AJ209" s="235"/>
      <c r="AK209" s="235"/>
      <c r="AL209" s="235"/>
      <c r="AM209" s="235"/>
      <c r="AN209" s="235"/>
      <c r="AO209" s="235"/>
      <c r="AP209" s="235"/>
      <c r="AQ209" s="235"/>
    </row>
    <row r="210" spans="3:43" s="87" customFormat="1" ht="11.25">
      <c r="C210" s="235"/>
      <c r="D210" s="235"/>
      <c r="E210" s="235"/>
      <c r="F210" s="235"/>
      <c r="G210" s="235"/>
      <c r="H210" s="235"/>
      <c r="I210" s="235"/>
      <c r="J210" s="235"/>
      <c r="K210" s="235"/>
      <c r="L210" s="235"/>
      <c r="M210" s="235"/>
      <c r="N210" s="235"/>
      <c r="O210" s="235"/>
      <c r="P210" s="235"/>
      <c r="Q210" s="235"/>
      <c r="R210" s="235"/>
      <c r="S210" s="235"/>
      <c r="T210" s="235"/>
      <c r="U210" s="235"/>
      <c r="V210" s="235"/>
      <c r="W210" s="235"/>
      <c r="X210" s="235"/>
      <c r="Y210" s="235"/>
      <c r="Z210" s="235"/>
      <c r="AA210" s="235"/>
      <c r="AB210" s="235"/>
      <c r="AC210" s="235"/>
      <c r="AD210" s="235"/>
      <c r="AE210" s="235"/>
      <c r="AF210" s="235"/>
      <c r="AG210" s="235"/>
      <c r="AH210" s="235"/>
      <c r="AI210" s="235"/>
      <c r="AJ210" s="235"/>
      <c r="AK210" s="235"/>
      <c r="AL210" s="235"/>
      <c r="AM210" s="235"/>
      <c r="AN210" s="235"/>
      <c r="AO210" s="235"/>
      <c r="AP210" s="235"/>
      <c r="AQ210" s="235"/>
    </row>
    <row r="211" spans="3:43" s="87" customFormat="1" ht="11.25">
      <c r="C211" s="235"/>
      <c r="D211" s="235"/>
      <c r="E211" s="235"/>
      <c r="F211" s="235"/>
      <c r="G211" s="235"/>
      <c r="H211" s="235"/>
      <c r="I211" s="235"/>
      <c r="J211" s="235"/>
      <c r="K211" s="235"/>
      <c r="L211" s="235"/>
      <c r="M211" s="235"/>
      <c r="N211" s="235"/>
      <c r="O211" s="235"/>
      <c r="P211" s="235"/>
      <c r="Q211" s="235"/>
      <c r="R211" s="235"/>
      <c r="S211" s="235"/>
      <c r="T211" s="235"/>
      <c r="U211" s="235"/>
      <c r="V211" s="235"/>
      <c r="W211" s="235"/>
      <c r="X211" s="235"/>
      <c r="Y211" s="235"/>
      <c r="Z211" s="235"/>
      <c r="AA211" s="235"/>
      <c r="AB211" s="235"/>
      <c r="AC211" s="235"/>
      <c r="AD211" s="235"/>
      <c r="AE211" s="235"/>
      <c r="AF211" s="235"/>
      <c r="AG211" s="235"/>
      <c r="AH211" s="235"/>
      <c r="AI211" s="235"/>
      <c r="AJ211" s="235"/>
      <c r="AK211" s="235"/>
      <c r="AL211" s="235"/>
      <c r="AM211" s="235"/>
      <c r="AN211" s="235"/>
      <c r="AO211" s="235"/>
      <c r="AP211" s="235"/>
      <c r="AQ211" s="235"/>
    </row>
    <row r="212" spans="3:43" s="87" customFormat="1" ht="11.25">
      <c r="C212" s="235"/>
      <c r="D212" s="235"/>
      <c r="E212" s="235"/>
      <c r="F212" s="235"/>
      <c r="G212" s="235"/>
      <c r="H212" s="235"/>
      <c r="I212" s="235"/>
      <c r="J212" s="235"/>
      <c r="K212" s="235"/>
      <c r="L212" s="235"/>
      <c r="M212" s="235"/>
      <c r="N212" s="235"/>
      <c r="O212" s="235"/>
      <c r="P212" s="235"/>
      <c r="Q212" s="235"/>
      <c r="R212" s="235"/>
      <c r="S212" s="235"/>
      <c r="T212" s="235"/>
      <c r="U212" s="235"/>
      <c r="V212" s="235"/>
      <c r="W212" s="235"/>
      <c r="X212" s="235"/>
      <c r="Y212" s="235"/>
      <c r="Z212" s="235"/>
      <c r="AA212" s="235"/>
      <c r="AB212" s="235"/>
      <c r="AC212" s="235"/>
      <c r="AD212" s="235"/>
      <c r="AE212" s="235"/>
      <c r="AF212" s="235"/>
      <c r="AG212" s="235"/>
      <c r="AH212" s="235"/>
      <c r="AI212" s="235"/>
      <c r="AJ212" s="235"/>
      <c r="AK212" s="235"/>
      <c r="AL212" s="235"/>
      <c r="AM212" s="235"/>
      <c r="AN212" s="235"/>
      <c r="AO212" s="235"/>
      <c r="AP212" s="235"/>
      <c r="AQ212" s="235"/>
    </row>
    <row r="213" spans="3:43" s="87" customFormat="1" ht="11.25">
      <c r="C213" s="235"/>
      <c r="D213" s="235"/>
      <c r="E213" s="235"/>
      <c r="F213" s="235"/>
      <c r="G213" s="235"/>
      <c r="H213" s="235"/>
      <c r="I213" s="235"/>
      <c r="J213" s="235"/>
      <c r="K213" s="235"/>
      <c r="L213" s="235"/>
      <c r="M213" s="235"/>
      <c r="N213" s="235"/>
      <c r="O213" s="235"/>
      <c r="P213" s="235"/>
      <c r="Q213" s="235"/>
      <c r="R213" s="235"/>
      <c r="S213" s="235"/>
      <c r="T213" s="235"/>
      <c r="U213" s="235"/>
      <c r="V213" s="235"/>
      <c r="W213" s="235"/>
      <c r="X213" s="235"/>
      <c r="Y213" s="235"/>
      <c r="Z213" s="235"/>
      <c r="AA213" s="235"/>
      <c r="AB213" s="235"/>
      <c r="AC213" s="235"/>
      <c r="AD213" s="235"/>
      <c r="AE213" s="235"/>
      <c r="AF213" s="235"/>
      <c r="AG213" s="235"/>
      <c r="AH213" s="235"/>
      <c r="AI213" s="235"/>
      <c r="AJ213" s="235"/>
      <c r="AK213" s="235"/>
      <c r="AL213" s="235"/>
      <c r="AM213" s="235"/>
      <c r="AN213" s="235"/>
      <c r="AO213" s="235"/>
      <c r="AP213" s="235"/>
      <c r="AQ213" s="235"/>
    </row>
    <row r="214" spans="3:43" s="87" customFormat="1" ht="11.25">
      <c r="C214" s="235"/>
      <c r="D214" s="235"/>
      <c r="E214" s="235"/>
      <c r="F214" s="235"/>
      <c r="G214" s="235"/>
      <c r="H214" s="235"/>
      <c r="I214" s="235"/>
      <c r="J214" s="235"/>
      <c r="K214" s="235"/>
      <c r="L214" s="235"/>
      <c r="M214" s="235"/>
      <c r="N214" s="235"/>
      <c r="O214" s="235"/>
      <c r="P214" s="235"/>
      <c r="Q214" s="235"/>
      <c r="R214" s="235"/>
      <c r="S214" s="235"/>
      <c r="T214" s="235"/>
      <c r="U214" s="235"/>
      <c r="V214" s="235"/>
      <c r="W214" s="235"/>
      <c r="X214" s="235"/>
      <c r="Y214" s="235"/>
      <c r="Z214" s="235"/>
      <c r="AA214" s="235"/>
      <c r="AB214" s="235"/>
      <c r="AC214" s="235"/>
      <c r="AD214" s="235"/>
      <c r="AE214" s="235"/>
      <c r="AF214" s="235"/>
      <c r="AG214" s="235"/>
      <c r="AH214" s="235"/>
      <c r="AI214" s="235"/>
      <c r="AJ214" s="235"/>
      <c r="AK214" s="235"/>
      <c r="AL214" s="235"/>
      <c r="AM214" s="235"/>
      <c r="AN214" s="235"/>
      <c r="AO214" s="235"/>
      <c r="AP214" s="235"/>
      <c r="AQ214" s="235"/>
    </row>
    <row r="215" spans="3:43" s="87" customFormat="1" ht="11.25">
      <c r="C215" s="235"/>
      <c r="D215" s="235"/>
      <c r="E215" s="235"/>
      <c r="F215" s="235"/>
      <c r="G215" s="235"/>
      <c r="H215" s="235"/>
      <c r="I215" s="235"/>
      <c r="J215" s="235"/>
      <c r="K215" s="235"/>
      <c r="L215" s="235"/>
      <c r="M215" s="235"/>
      <c r="N215" s="235"/>
      <c r="O215" s="235"/>
      <c r="P215" s="235"/>
      <c r="Q215" s="235"/>
      <c r="R215" s="235"/>
      <c r="S215" s="235"/>
      <c r="T215" s="235"/>
      <c r="U215" s="235"/>
      <c r="V215" s="235"/>
      <c r="W215" s="235"/>
      <c r="X215" s="235"/>
      <c r="Y215" s="235"/>
      <c r="Z215" s="235"/>
      <c r="AA215" s="235"/>
      <c r="AB215" s="235"/>
      <c r="AC215" s="235"/>
      <c r="AD215" s="235"/>
      <c r="AE215" s="235"/>
      <c r="AF215" s="235"/>
      <c r="AG215" s="235"/>
      <c r="AH215" s="235"/>
      <c r="AI215" s="235"/>
      <c r="AJ215" s="235"/>
      <c r="AK215" s="235"/>
      <c r="AL215" s="235"/>
      <c r="AM215" s="235"/>
      <c r="AN215" s="235"/>
      <c r="AO215" s="235"/>
      <c r="AP215" s="235"/>
      <c r="AQ215" s="235"/>
    </row>
    <row r="216" spans="3:43" s="87" customFormat="1" ht="11.25">
      <c r="C216" s="235"/>
      <c r="D216" s="235"/>
      <c r="E216" s="235"/>
      <c r="F216" s="235"/>
      <c r="G216" s="235"/>
      <c r="H216" s="235"/>
      <c r="I216" s="235"/>
      <c r="J216" s="235"/>
      <c r="K216" s="235"/>
      <c r="L216" s="235"/>
      <c r="M216" s="235"/>
      <c r="N216" s="235"/>
      <c r="O216" s="235"/>
      <c r="P216" s="235"/>
      <c r="Q216" s="235"/>
      <c r="R216" s="235"/>
      <c r="S216" s="235"/>
      <c r="T216" s="235"/>
      <c r="U216" s="235"/>
      <c r="V216" s="235"/>
      <c r="W216" s="235"/>
      <c r="X216" s="235"/>
      <c r="Y216" s="235"/>
      <c r="Z216" s="235"/>
      <c r="AA216" s="235"/>
      <c r="AB216" s="235"/>
      <c r="AC216" s="235"/>
      <c r="AD216" s="235"/>
      <c r="AE216" s="235"/>
      <c r="AF216" s="235"/>
      <c r="AG216" s="235"/>
      <c r="AH216" s="235"/>
      <c r="AI216" s="235"/>
      <c r="AJ216" s="235"/>
      <c r="AK216" s="235"/>
      <c r="AL216" s="235"/>
      <c r="AM216" s="235"/>
      <c r="AN216" s="235"/>
      <c r="AO216" s="235"/>
      <c r="AP216" s="235"/>
      <c r="AQ216" s="235"/>
    </row>
    <row r="217" spans="3:43" s="87" customFormat="1" ht="11.25">
      <c r="C217" s="235"/>
      <c r="D217" s="235"/>
      <c r="E217" s="235"/>
      <c r="F217" s="235"/>
      <c r="G217" s="235"/>
      <c r="H217" s="235"/>
      <c r="I217" s="235"/>
      <c r="J217" s="235"/>
      <c r="K217" s="235"/>
      <c r="L217" s="235"/>
      <c r="M217" s="235"/>
      <c r="N217" s="235"/>
      <c r="O217" s="235"/>
      <c r="P217" s="235"/>
      <c r="Q217" s="235"/>
      <c r="R217" s="235"/>
      <c r="S217" s="235"/>
      <c r="T217" s="235"/>
      <c r="U217" s="235"/>
      <c r="V217" s="235"/>
      <c r="W217" s="235"/>
      <c r="X217" s="235"/>
      <c r="Y217" s="235"/>
      <c r="Z217" s="235"/>
      <c r="AA217" s="235"/>
      <c r="AB217" s="235"/>
      <c r="AC217" s="235"/>
      <c r="AD217" s="235"/>
      <c r="AE217" s="235"/>
      <c r="AF217" s="235"/>
      <c r="AG217" s="235"/>
      <c r="AH217" s="235"/>
      <c r="AI217" s="235"/>
      <c r="AJ217" s="235"/>
      <c r="AK217" s="235"/>
      <c r="AL217" s="235"/>
      <c r="AM217" s="235"/>
      <c r="AN217" s="235"/>
      <c r="AO217" s="235"/>
      <c r="AP217" s="235"/>
      <c r="AQ217" s="235"/>
    </row>
    <row r="218" spans="3:43" s="87" customFormat="1" ht="11.25">
      <c r="C218" s="235"/>
      <c r="D218" s="235"/>
      <c r="E218" s="235"/>
      <c r="F218" s="235"/>
      <c r="G218" s="235"/>
      <c r="H218" s="235"/>
      <c r="I218" s="235"/>
      <c r="J218" s="235"/>
      <c r="K218" s="235"/>
      <c r="L218" s="235"/>
      <c r="M218" s="235"/>
      <c r="N218" s="235"/>
      <c r="O218" s="235"/>
      <c r="P218" s="235"/>
      <c r="Q218" s="235"/>
      <c r="R218" s="235"/>
      <c r="S218" s="235"/>
      <c r="T218" s="235"/>
      <c r="U218" s="235"/>
      <c r="V218" s="235"/>
      <c r="W218" s="235"/>
      <c r="X218" s="235"/>
      <c r="Y218" s="235"/>
      <c r="Z218" s="235"/>
      <c r="AA218" s="235"/>
      <c r="AB218" s="235"/>
      <c r="AC218" s="235"/>
      <c r="AD218" s="235"/>
      <c r="AE218" s="235"/>
      <c r="AF218" s="235"/>
      <c r="AG218" s="235"/>
      <c r="AH218" s="235"/>
      <c r="AI218" s="235"/>
      <c r="AJ218" s="235"/>
      <c r="AK218" s="235"/>
      <c r="AL218" s="235"/>
      <c r="AM218" s="235"/>
      <c r="AN218" s="235"/>
      <c r="AO218" s="235"/>
      <c r="AP218" s="235"/>
      <c r="AQ218" s="235"/>
    </row>
    <row r="219" spans="3:43" s="87" customFormat="1" ht="11.25">
      <c r="C219" s="235"/>
      <c r="D219" s="235"/>
      <c r="E219" s="235"/>
      <c r="F219" s="235"/>
      <c r="G219" s="235"/>
      <c r="H219" s="235"/>
      <c r="I219" s="235"/>
      <c r="J219" s="235"/>
      <c r="K219" s="235"/>
      <c r="L219" s="235"/>
      <c r="M219" s="235"/>
      <c r="N219" s="235"/>
      <c r="O219" s="235"/>
      <c r="P219" s="235"/>
      <c r="Q219" s="235"/>
      <c r="R219" s="235"/>
      <c r="S219" s="235"/>
      <c r="T219" s="235"/>
      <c r="U219" s="235"/>
      <c r="V219" s="235"/>
      <c r="W219" s="235"/>
      <c r="X219" s="235"/>
      <c r="Y219" s="235"/>
      <c r="Z219" s="235"/>
      <c r="AA219" s="235"/>
      <c r="AB219" s="235"/>
      <c r="AC219" s="235"/>
      <c r="AD219" s="235"/>
      <c r="AE219" s="235"/>
      <c r="AF219" s="235"/>
      <c r="AG219" s="235"/>
      <c r="AH219" s="235"/>
      <c r="AI219" s="235"/>
      <c r="AJ219" s="235"/>
      <c r="AK219" s="235"/>
      <c r="AL219" s="235"/>
      <c r="AM219" s="235"/>
      <c r="AN219" s="235"/>
      <c r="AO219" s="235"/>
      <c r="AP219" s="235"/>
      <c r="AQ219" s="235"/>
    </row>
    <row r="220" spans="3:43" s="87" customFormat="1" ht="11.25">
      <c r="C220" s="235"/>
      <c r="D220" s="235"/>
      <c r="E220" s="235"/>
      <c r="F220" s="235"/>
      <c r="G220" s="235"/>
      <c r="H220" s="235"/>
      <c r="I220" s="235"/>
      <c r="J220" s="235"/>
      <c r="K220" s="235"/>
      <c r="L220" s="235"/>
      <c r="M220" s="235"/>
      <c r="N220" s="235"/>
      <c r="O220" s="235"/>
      <c r="P220" s="235"/>
      <c r="Q220" s="235"/>
      <c r="R220" s="235"/>
      <c r="S220" s="235"/>
      <c r="T220" s="235"/>
      <c r="U220" s="235"/>
      <c r="V220" s="235"/>
      <c r="W220" s="235"/>
      <c r="X220" s="235"/>
      <c r="Y220" s="235"/>
      <c r="Z220" s="235"/>
      <c r="AA220" s="235"/>
      <c r="AB220" s="235"/>
      <c r="AC220" s="235"/>
      <c r="AD220" s="235"/>
      <c r="AE220" s="235"/>
      <c r="AF220" s="235"/>
      <c r="AG220" s="235"/>
      <c r="AH220" s="235"/>
      <c r="AI220" s="235"/>
      <c r="AJ220" s="235"/>
      <c r="AK220" s="235"/>
      <c r="AL220" s="235"/>
      <c r="AM220" s="235"/>
      <c r="AN220" s="235"/>
      <c r="AO220" s="235"/>
      <c r="AP220" s="235"/>
      <c r="AQ220" s="235"/>
    </row>
    <row r="221" spans="3:43" s="87" customFormat="1" ht="11.25">
      <c r="C221" s="235"/>
      <c r="D221" s="235"/>
      <c r="E221" s="235"/>
      <c r="F221" s="235"/>
      <c r="G221" s="235"/>
      <c r="H221" s="235"/>
      <c r="I221" s="235"/>
      <c r="J221" s="235"/>
      <c r="K221" s="235"/>
      <c r="L221" s="235"/>
      <c r="M221" s="235"/>
      <c r="N221" s="235"/>
      <c r="O221" s="235"/>
      <c r="P221" s="235"/>
      <c r="Q221" s="235"/>
      <c r="R221" s="235"/>
      <c r="S221" s="235"/>
      <c r="T221" s="235"/>
      <c r="U221" s="235"/>
      <c r="V221" s="235"/>
      <c r="W221" s="235"/>
      <c r="X221" s="235"/>
      <c r="Y221" s="235"/>
      <c r="Z221" s="235"/>
      <c r="AA221" s="235"/>
      <c r="AB221" s="235"/>
      <c r="AC221" s="235"/>
      <c r="AD221" s="235"/>
      <c r="AE221" s="235"/>
      <c r="AF221" s="235"/>
      <c r="AG221" s="235"/>
      <c r="AH221" s="235"/>
      <c r="AI221" s="235"/>
      <c r="AJ221" s="235"/>
      <c r="AK221" s="235"/>
      <c r="AL221" s="235"/>
      <c r="AM221" s="235"/>
      <c r="AN221" s="235"/>
      <c r="AO221" s="235"/>
      <c r="AP221" s="235"/>
      <c r="AQ221" s="235"/>
    </row>
    <row r="222" spans="3:43" s="87" customFormat="1" ht="11.25">
      <c r="C222" s="235"/>
      <c r="D222" s="235"/>
      <c r="E222" s="235"/>
      <c r="F222" s="235"/>
      <c r="G222" s="235"/>
      <c r="H222" s="235"/>
      <c r="I222" s="235"/>
      <c r="J222" s="235"/>
      <c r="K222" s="235"/>
      <c r="L222" s="235"/>
      <c r="M222" s="235"/>
      <c r="N222" s="235"/>
      <c r="O222" s="235"/>
      <c r="P222" s="235"/>
      <c r="Q222" s="235"/>
      <c r="R222" s="235"/>
      <c r="S222" s="235"/>
      <c r="T222" s="235"/>
      <c r="U222" s="235"/>
      <c r="V222" s="235"/>
      <c r="W222" s="235"/>
      <c r="X222" s="235"/>
      <c r="Y222" s="235"/>
      <c r="Z222" s="235"/>
      <c r="AA222" s="235"/>
      <c r="AB222" s="235"/>
      <c r="AC222" s="235"/>
      <c r="AD222" s="235"/>
      <c r="AE222" s="235"/>
      <c r="AF222" s="235"/>
      <c r="AG222" s="235"/>
      <c r="AH222" s="235"/>
      <c r="AI222" s="235"/>
      <c r="AJ222" s="235"/>
      <c r="AK222" s="235"/>
      <c r="AL222" s="235"/>
      <c r="AM222" s="235"/>
      <c r="AN222" s="235"/>
      <c r="AO222" s="235"/>
      <c r="AP222" s="235"/>
      <c r="AQ222" s="235"/>
    </row>
    <row r="223" spans="3:43" s="87" customFormat="1" ht="11.25">
      <c r="C223" s="235"/>
      <c r="D223" s="235"/>
      <c r="E223" s="235"/>
      <c r="F223" s="235"/>
      <c r="G223" s="235"/>
      <c r="H223" s="235"/>
      <c r="I223" s="235"/>
      <c r="J223" s="235"/>
      <c r="K223" s="235"/>
      <c r="L223" s="235"/>
      <c r="M223" s="235"/>
      <c r="N223" s="235"/>
      <c r="O223" s="235"/>
      <c r="P223" s="235"/>
      <c r="Q223" s="235"/>
      <c r="R223" s="235"/>
      <c r="S223" s="235"/>
      <c r="T223" s="235"/>
      <c r="U223" s="235"/>
      <c r="V223" s="235"/>
      <c r="W223" s="235"/>
      <c r="X223" s="235"/>
      <c r="Y223" s="235"/>
      <c r="Z223" s="235"/>
      <c r="AA223" s="235"/>
      <c r="AB223" s="235"/>
      <c r="AC223" s="235"/>
      <c r="AD223" s="235"/>
      <c r="AE223" s="235"/>
      <c r="AF223" s="235"/>
      <c r="AG223" s="235"/>
      <c r="AH223" s="235"/>
      <c r="AI223" s="235"/>
      <c r="AJ223" s="235"/>
      <c r="AK223" s="235"/>
      <c r="AL223" s="235"/>
      <c r="AM223" s="235"/>
      <c r="AN223" s="235"/>
      <c r="AO223" s="235"/>
      <c r="AP223" s="235"/>
      <c r="AQ223" s="235"/>
    </row>
    <row r="224" spans="3:43" s="87" customFormat="1" ht="11.25">
      <c r="C224" s="235"/>
      <c r="D224" s="235"/>
      <c r="E224" s="235"/>
      <c r="F224" s="235"/>
      <c r="G224" s="235"/>
      <c r="H224" s="235"/>
      <c r="I224" s="235"/>
      <c r="J224" s="235"/>
      <c r="K224" s="235"/>
      <c r="L224" s="235"/>
      <c r="M224" s="235"/>
      <c r="N224" s="235"/>
      <c r="O224" s="235"/>
      <c r="P224" s="235"/>
      <c r="Q224" s="235"/>
      <c r="R224" s="235"/>
      <c r="S224" s="235"/>
      <c r="T224" s="235"/>
      <c r="U224" s="235"/>
      <c r="V224" s="235"/>
      <c r="W224" s="235"/>
      <c r="X224" s="235"/>
      <c r="Y224" s="235"/>
      <c r="Z224" s="235"/>
      <c r="AA224" s="235"/>
      <c r="AB224" s="235"/>
      <c r="AC224" s="235"/>
      <c r="AD224" s="235"/>
      <c r="AE224" s="235"/>
      <c r="AF224" s="235"/>
      <c r="AG224" s="235"/>
      <c r="AH224" s="235"/>
      <c r="AI224" s="235"/>
      <c r="AJ224" s="235"/>
      <c r="AK224" s="235"/>
      <c r="AL224" s="235"/>
      <c r="AM224" s="235"/>
      <c r="AN224" s="235"/>
      <c r="AO224" s="235"/>
      <c r="AP224" s="235"/>
      <c r="AQ224" s="235"/>
    </row>
    <row r="225" spans="3:43" s="87" customFormat="1" ht="11.25">
      <c r="C225" s="235"/>
      <c r="D225" s="235"/>
      <c r="E225" s="235"/>
      <c r="F225" s="235"/>
      <c r="G225" s="235"/>
      <c r="H225" s="235"/>
      <c r="I225" s="235"/>
      <c r="J225" s="235"/>
      <c r="K225" s="235"/>
      <c r="L225" s="235"/>
      <c r="M225" s="235"/>
      <c r="N225" s="235"/>
      <c r="O225" s="235"/>
      <c r="P225" s="235"/>
      <c r="Q225" s="235"/>
      <c r="R225" s="235"/>
      <c r="S225" s="235"/>
      <c r="T225" s="235"/>
      <c r="U225" s="235"/>
      <c r="V225" s="235"/>
      <c r="W225" s="235"/>
      <c r="X225" s="235"/>
      <c r="Y225" s="235"/>
      <c r="Z225" s="235"/>
      <c r="AA225" s="235"/>
      <c r="AB225" s="235"/>
      <c r="AC225" s="235"/>
      <c r="AD225" s="235"/>
      <c r="AE225" s="235"/>
      <c r="AF225" s="235"/>
      <c r="AG225" s="235"/>
      <c r="AH225" s="235"/>
      <c r="AI225" s="235"/>
      <c r="AJ225" s="235"/>
      <c r="AK225" s="235"/>
      <c r="AL225" s="235"/>
      <c r="AM225" s="235"/>
      <c r="AN225" s="235"/>
      <c r="AO225" s="235"/>
      <c r="AP225" s="235"/>
      <c r="AQ225" s="235"/>
    </row>
    <row r="226" spans="3:43" s="87" customFormat="1" ht="11.25">
      <c r="C226" s="235"/>
      <c r="D226" s="235"/>
      <c r="E226" s="235"/>
      <c r="F226" s="235"/>
      <c r="G226" s="235"/>
      <c r="H226" s="235"/>
      <c r="I226" s="235"/>
      <c r="J226" s="235"/>
      <c r="K226" s="235"/>
      <c r="L226" s="235"/>
      <c r="M226" s="235"/>
      <c r="N226" s="235"/>
      <c r="O226" s="235"/>
      <c r="P226" s="235"/>
      <c r="Q226" s="235"/>
      <c r="R226" s="235"/>
      <c r="S226" s="235"/>
      <c r="T226" s="235"/>
      <c r="U226" s="235"/>
      <c r="V226" s="235"/>
      <c r="W226" s="235"/>
      <c r="X226" s="235"/>
      <c r="Y226" s="235"/>
      <c r="Z226" s="235"/>
      <c r="AA226" s="235"/>
      <c r="AB226" s="235"/>
      <c r="AC226" s="235"/>
      <c r="AD226" s="235"/>
      <c r="AE226" s="235"/>
      <c r="AF226" s="235"/>
      <c r="AG226" s="235"/>
      <c r="AH226" s="235"/>
      <c r="AI226" s="235"/>
      <c r="AJ226" s="235"/>
      <c r="AK226" s="235"/>
      <c r="AL226" s="235"/>
      <c r="AM226" s="235"/>
      <c r="AN226" s="235"/>
      <c r="AO226" s="235"/>
      <c r="AP226" s="235"/>
      <c r="AQ226" s="235"/>
    </row>
    <row r="227" spans="3:43" s="87" customFormat="1" ht="11.25">
      <c r="C227" s="235"/>
      <c r="D227" s="235"/>
      <c r="E227" s="235"/>
      <c r="F227" s="235"/>
      <c r="G227" s="235"/>
      <c r="H227" s="235"/>
      <c r="I227" s="235"/>
      <c r="J227" s="235"/>
      <c r="K227" s="235"/>
      <c r="L227" s="235"/>
      <c r="M227" s="235"/>
      <c r="N227" s="235"/>
      <c r="O227" s="235"/>
      <c r="P227" s="235"/>
      <c r="Q227" s="235"/>
      <c r="R227" s="235"/>
      <c r="S227" s="235"/>
      <c r="T227" s="235"/>
      <c r="U227" s="235"/>
      <c r="V227" s="235"/>
      <c r="W227" s="235"/>
      <c r="X227" s="235"/>
      <c r="Y227" s="235"/>
      <c r="Z227" s="235"/>
      <c r="AA227" s="235"/>
      <c r="AB227" s="235"/>
      <c r="AC227" s="235"/>
      <c r="AD227" s="235"/>
      <c r="AE227" s="235"/>
      <c r="AF227" s="235"/>
      <c r="AG227" s="235"/>
      <c r="AH227" s="235"/>
      <c r="AI227" s="235"/>
      <c r="AJ227" s="235"/>
      <c r="AK227" s="235"/>
      <c r="AL227" s="235"/>
      <c r="AM227" s="235"/>
      <c r="AN227" s="235"/>
      <c r="AO227" s="235"/>
      <c r="AP227" s="235"/>
      <c r="AQ227" s="235"/>
    </row>
    <row r="228" spans="3:43" s="87" customFormat="1" ht="11.25">
      <c r="C228" s="235"/>
      <c r="D228" s="235"/>
      <c r="E228" s="235"/>
      <c r="F228" s="235"/>
      <c r="G228" s="235"/>
      <c r="H228" s="235"/>
      <c r="I228" s="235"/>
      <c r="J228" s="235"/>
      <c r="K228" s="235"/>
      <c r="L228" s="235"/>
      <c r="M228" s="235"/>
      <c r="N228" s="235"/>
      <c r="O228" s="235"/>
      <c r="P228" s="235"/>
      <c r="Q228" s="235"/>
      <c r="R228" s="235"/>
      <c r="S228" s="235"/>
      <c r="T228" s="235"/>
      <c r="U228" s="235"/>
      <c r="V228" s="235"/>
      <c r="W228" s="235"/>
      <c r="X228" s="235"/>
      <c r="Y228" s="235"/>
      <c r="Z228" s="235"/>
      <c r="AA228" s="235"/>
      <c r="AB228" s="235"/>
      <c r="AC228" s="235"/>
      <c r="AD228" s="235"/>
      <c r="AE228" s="235"/>
      <c r="AF228" s="235"/>
      <c r="AG228" s="235"/>
      <c r="AH228" s="235"/>
      <c r="AI228" s="235"/>
      <c r="AJ228" s="235"/>
      <c r="AK228" s="235"/>
      <c r="AL228" s="235"/>
      <c r="AM228" s="235"/>
      <c r="AN228" s="235"/>
      <c r="AO228" s="235"/>
      <c r="AP228" s="235"/>
      <c r="AQ228" s="235"/>
    </row>
    <row r="229" spans="3:43" s="87" customFormat="1" ht="11.25">
      <c r="C229" s="235"/>
      <c r="D229" s="235"/>
      <c r="E229" s="235"/>
      <c r="F229" s="235"/>
      <c r="G229" s="235"/>
      <c r="H229" s="235"/>
      <c r="I229" s="235"/>
      <c r="J229" s="235"/>
      <c r="K229" s="235"/>
      <c r="L229" s="235"/>
      <c r="M229" s="235"/>
      <c r="N229" s="235"/>
      <c r="O229" s="235"/>
      <c r="P229" s="235"/>
      <c r="Q229" s="235"/>
      <c r="R229" s="235"/>
      <c r="S229" s="235"/>
      <c r="T229" s="235"/>
      <c r="U229" s="235"/>
      <c r="V229" s="235"/>
      <c r="W229" s="235"/>
      <c r="X229" s="235"/>
      <c r="Y229" s="235"/>
      <c r="Z229" s="235"/>
      <c r="AA229" s="235"/>
      <c r="AB229" s="235"/>
      <c r="AC229" s="235"/>
      <c r="AD229" s="235"/>
      <c r="AE229" s="235"/>
      <c r="AF229" s="235"/>
      <c r="AG229" s="235"/>
      <c r="AH229" s="235"/>
      <c r="AI229" s="235"/>
      <c r="AJ229" s="235"/>
      <c r="AK229" s="235"/>
      <c r="AL229" s="235"/>
      <c r="AM229" s="235"/>
      <c r="AN229" s="235"/>
      <c r="AO229" s="235"/>
      <c r="AP229" s="235"/>
      <c r="AQ229" s="235"/>
    </row>
    <row r="230" spans="3:43" s="87" customFormat="1" ht="11.25">
      <c r="C230" s="235"/>
      <c r="D230" s="235"/>
      <c r="E230" s="235"/>
      <c r="F230" s="235"/>
      <c r="G230" s="235"/>
      <c r="H230" s="235"/>
      <c r="I230" s="235"/>
      <c r="J230" s="235"/>
      <c r="K230" s="235"/>
      <c r="L230" s="235"/>
      <c r="M230" s="235"/>
      <c r="N230" s="235"/>
      <c r="O230" s="235"/>
      <c r="P230" s="235"/>
      <c r="Q230" s="235"/>
      <c r="R230" s="235"/>
      <c r="S230" s="235"/>
      <c r="T230" s="235"/>
      <c r="U230" s="235"/>
      <c r="V230" s="235"/>
      <c r="W230" s="235"/>
      <c r="X230" s="235"/>
      <c r="Y230" s="235"/>
      <c r="Z230" s="235"/>
      <c r="AA230" s="235"/>
      <c r="AB230" s="235"/>
      <c r="AC230" s="235"/>
      <c r="AD230" s="235"/>
      <c r="AE230" s="235"/>
      <c r="AF230" s="235"/>
      <c r="AG230" s="235"/>
      <c r="AH230" s="235"/>
      <c r="AI230" s="235"/>
      <c r="AJ230" s="235"/>
      <c r="AK230" s="235"/>
      <c r="AL230" s="235"/>
      <c r="AM230" s="235"/>
      <c r="AN230" s="235"/>
      <c r="AO230" s="235"/>
      <c r="AP230" s="235"/>
      <c r="AQ230" s="235"/>
    </row>
    <row r="231" spans="3:43" s="87" customFormat="1" ht="11.25">
      <c r="C231" s="235"/>
      <c r="D231" s="235"/>
      <c r="E231" s="235"/>
      <c r="F231" s="235"/>
      <c r="G231" s="235"/>
      <c r="H231" s="235"/>
      <c r="I231" s="235"/>
      <c r="J231" s="235"/>
      <c r="K231" s="235"/>
      <c r="L231" s="235"/>
      <c r="M231" s="235"/>
      <c r="N231" s="235"/>
      <c r="O231" s="235"/>
      <c r="P231" s="235"/>
      <c r="Q231" s="235"/>
      <c r="R231" s="235"/>
      <c r="S231" s="235"/>
      <c r="T231" s="235"/>
      <c r="U231" s="235"/>
      <c r="V231" s="235"/>
      <c r="W231" s="235"/>
      <c r="X231" s="235"/>
      <c r="Y231" s="235"/>
      <c r="Z231" s="235"/>
      <c r="AA231" s="235"/>
      <c r="AB231" s="235"/>
      <c r="AC231" s="235"/>
      <c r="AD231" s="235"/>
      <c r="AE231" s="235"/>
      <c r="AF231" s="235"/>
      <c r="AG231" s="235"/>
      <c r="AH231" s="235"/>
      <c r="AI231" s="235"/>
      <c r="AJ231" s="235"/>
      <c r="AK231" s="235"/>
      <c r="AL231" s="235"/>
      <c r="AM231" s="235"/>
      <c r="AN231" s="235"/>
      <c r="AO231" s="235"/>
      <c r="AP231" s="235"/>
      <c r="AQ231" s="235"/>
    </row>
    <row r="232" spans="3:43" s="87" customFormat="1" ht="11.25">
      <c r="C232" s="235"/>
      <c r="D232" s="235"/>
      <c r="E232" s="235"/>
      <c r="F232" s="235"/>
      <c r="G232" s="235"/>
      <c r="H232" s="235"/>
      <c r="I232" s="235"/>
      <c r="J232" s="235"/>
      <c r="K232" s="235"/>
      <c r="L232" s="235"/>
      <c r="M232" s="235"/>
      <c r="N232" s="235"/>
      <c r="O232" s="235"/>
      <c r="P232" s="235"/>
      <c r="Q232" s="235"/>
      <c r="R232" s="235"/>
      <c r="S232" s="235"/>
      <c r="T232" s="235"/>
      <c r="U232" s="235"/>
      <c r="V232" s="235"/>
      <c r="W232" s="235"/>
      <c r="X232" s="235"/>
      <c r="Y232" s="235"/>
      <c r="Z232" s="235"/>
      <c r="AA232" s="235"/>
      <c r="AB232" s="235"/>
      <c r="AC232" s="235"/>
      <c r="AD232" s="235"/>
      <c r="AE232" s="235"/>
      <c r="AF232" s="235"/>
      <c r="AG232" s="235"/>
      <c r="AH232" s="235"/>
      <c r="AI232" s="235"/>
      <c r="AJ232" s="235"/>
      <c r="AK232" s="235"/>
      <c r="AL232" s="235"/>
      <c r="AM232" s="235"/>
      <c r="AN232" s="235"/>
      <c r="AO232" s="235"/>
      <c r="AP232" s="235"/>
      <c r="AQ232" s="235"/>
    </row>
    <row r="233" spans="3:43" s="87" customFormat="1" ht="11.25">
      <c r="C233" s="235"/>
      <c r="D233" s="235"/>
      <c r="E233" s="235"/>
      <c r="F233" s="235"/>
      <c r="G233" s="235"/>
      <c r="H233" s="235"/>
      <c r="I233" s="235"/>
      <c r="J233" s="235"/>
      <c r="K233" s="235"/>
      <c r="L233" s="235"/>
      <c r="M233" s="235"/>
      <c r="N233" s="235"/>
      <c r="O233" s="235"/>
      <c r="P233" s="235"/>
      <c r="Q233" s="235"/>
      <c r="R233" s="235"/>
      <c r="S233" s="235"/>
      <c r="T233" s="235"/>
      <c r="U233" s="235"/>
      <c r="V233" s="235"/>
      <c r="W233" s="235"/>
      <c r="X233" s="235"/>
      <c r="Y233" s="235"/>
      <c r="Z233" s="235"/>
      <c r="AA233" s="235"/>
      <c r="AB233" s="235"/>
      <c r="AC233" s="235"/>
      <c r="AD233" s="235"/>
      <c r="AE233" s="235"/>
      <c r="AF233" s="235"/>
      <c r="AG233" s="235"/>
      <c r="AH233" s="235"/>
      <c r="AI233" s="235"/>
      <c r="AJ233" s="235"/>
      <c r="AK233" s="235"/>
      <c r="AL233" s="235"/>
      <c r="AM233" s="235"/>
      <c r="AN233" s="235"/>
      <c r="AO233" s="235"/>
      <c r="AP233" s="235"/>
      <c r="AQ233" s="235"/>
    </row>
    <row r="234" spans="3:43" s="87" customFormat="1" ht="11.25">
      <c r="C234" s="235"/>
      <c r="D234" s="235"/>
      <c r="E234" s="235"/>
      <c r="F234" s="235"/>
      <c r="G234" s="235"/>
      <c r="H234" s="235"/>
      <c r="I234" s="235"/>
      <c r="J234" s="235"/>
      <c r="K234" s="235"/>
      <c r="L234" s="235"/>
      <c r="M234" s="235"/>
      <c r="N234" s="235"/>
      <c r="O234" s="235"/>
      <c r="P234" s="235"/>
      <c r="Q234" s="235"/>
      <c r="R234" s="235"/>
      <c r="S234" s="235"/>
      <c r="T234" s="235"/>
      <c r="U234" s="235"/>
      <c r="V234" s="235"/>
      <c r="W234" s="235"/>
      <c r="X234" s="235"/>
      <c r="Y234" s="235"/>
      <c r="Z234" s="235"/>
      <c r="AA234" s="235"/>
      <c r="AB234" s="235"/>
      <c r="AC234" s="235"/>
      <c r="AD234" s="235"/>
      <c r="AE234" s="235"/>
      <c r="AF234" s="235"/>
      <c r="AG234" s="235"/>
      <c r="AH234" s="235"/>
      <c r="AI234" s="235"/>
      <c r="AJ234" s="235"/>
      <c r="AK234" s="235"/>
      <c r="AL234" s="235"/>
      <c r="AM234" s="235"/>
      <c r="AN234" s="235"/>
      <c r="AO234" s="235"/>
      <c r="AP234" s="235"/>
      <c r="AQ234" s="235"/>
    </row>
    <row r="235" spans="3:43" s="87" customFormat="1" ht="11.25">
      <c r="C235" s="235"/>
      <c r="D235" s="235"/>
      <c r="E235" s="235"/>
      <c r="F235" s="235"/>
      <c r="G235" s="235"/>
      <c r="H235" s="235"/>
      <c r="I235" s="235"/>
      <c r="J235" s="235"/>
      <c r="K235" s="235"/>
      <c r="L235" s="235"/>
      <c r="M235" s="235"/>
      <c r="N235" s="235"/>
      <c r="O235" s="235"/>
      <c r="P235" s="235"/>
      <c r="Q235" s="235"/>
      <c r="R235" s="235"/>
      <c r="S235" s="235"/>
      <c r="T235" s="235"/>
      <c r="U235" s="235"/>
      <c r="V235" s="235"/>
      <c r="W235" s="235"/>
      <c r="X235" s="235"/>
      <c r="Y235" s="235"/>
      <c r="Z235" s="235"/>
      <c r="AA235" s="235"/>
      <c r="AB235" s="235"/>
      <c r="AC235" s="235"/>
      <c r="AD235" s="235"/>
      <c r="AE235" s="235"/>
      <c r="AF235" s="235"/>
      <c r="AG235" s="235"/>
      <c r="AH235" s="235"/>
      <c r="AI235" s="235"/>
      <c r="AJ235" s="235"/>
      <c r="AK235" s="235"/>
      <c r="AL235" s="235"/>
      <c r="AM235" s="235"/>
      <c r="AN235" s="235"/>
      <c r="AO235" s="235"/>
      <c r="AP235" s="235"/>
      <c r="AQ235" s="235"/>
    </row>
    <row r="236" spans="3:43" s="87" customFormat="1" ht="11.25">
      <c r="C236" s="235"/>
      <c r="D236" s="235"/>
      <c r="E236" s="235"/>
      <c r="F236" s="235"/>
      <c r="G236" s="235"/>
      <c r="H236" s="235"/>
      <c r="I236" s="235"/>
      <c r="J236" s="235"/>
      <c r="K236" s="235"/>
      <c r="L236" s="235"/>
      <c r="M236" s="235"/>
      <c r="N236" s="235"/>
      <c r="O236" s="235"/>
      <c r="P236" s="235"/>
      <c r="Q236" s="235"/>
      <c r="R236" s="235"/>
      <c r="S236" s="235"/>
      <c r="T236" s="235"/>
      <c r="U236" s="235"/>
      <c r="V236" s="235"/>
      <c r="W236" s="235"/>
      <c r="X236" s="235"/>
      <c r="Y236" s="235"/>
      <c r="Z236" s="235"/>
      <c r="AA236" s="235"/>
      <c r="AB236" s="235"/>
      <c r="AC236" s="235"/>
      <c r="AD236" s="235"/>
      <c r="AE236" s="235"/>
      <c r="AF236" s="235"/>
      <c r="AG236" s="235"/>
      <c r="AH236" s="235"/>
      <c r="AI236" s="235"/>
      <c r="AJ236" s="235"/>
      <c r="AK236" s="235"/>
      <c r="AL236" s="235"/>
      <c r="AM236" s="235"/>
      <c r="AN236" s="235"/>
      <c r="AO236" s="235"/>
      <c r="AP236" s="235"/>
      <c r="AQ236" s="235"/>
    </row>
    <row r="237" spans="3:43" s="87" customFormat="1" ht="11.25">
      <c r="C237" s="235"/>
      <c r="D237" s="235"/>
      <c r="E237" s="235"/>
      <c r="F237" s="235"/>
      <c r="G237" s="235"/>
      <c r="H237" s="235"/>
      <c r="I237" s="235"/>
      <c r="J237" s="235"/>
      <c r="K237" s="235"/>
      <c r="L237" s="235"/>
      <c r="M237" s="235"/>
      <c r="N237" s="235"/>
      <c r="O237" s="235"/>
      <c r="P237" s="235"/>
      <c r="Q237" s="235"/>
      <c r="R237" s="235"/>
      <c r="S237" s="235"/>
      <c r="T237" s="235"/>
      <c r="U237" s="235"/>
      <c r="V237" s="235"/>
      <c r="W237" s="235"/>
      <c r="X237" s="235"/>
      <c r="Y237" s="235"/>
      <c r="Z237" s="235"/>
      <c r="AA237" s="235"/>
      <c r="AB237" s="235"/>
      <c r="AC237" s="235"/>
      <c r="AD237" s="235"/>
      <c r="AE237" s="235"/>
      <c r="AF237" s="235"/>
      <c r="AG237" s="235"/>
      <c r="AH237" s="235"/>
      <c r="AI237" s="235"/>
      <c r="AJ237" s="235"/>
      <c r="AK237" s="235"/>
      <c r="AL237" s="235"/>
      <c r="AM237" s="235"/>
      <c r="AN237" s="235"/>
      <c r="AO237" s="235"/>
      <c r="AP237" s="235"/>
      <c r="AQ237" s="235"/>
    </row>
    <row r="238" spans="3:43" s="87" customFormat="1" ht="11.25">
      <c r="C238" s="235"/>
      <c r="D238" s="235"/>
      <c r="E238" s="235"/>
      <c r="F238" s="235"/>
      <c r="G238" s="235"/>
      <c r="H238" s="235"/>
      <c r="I238" s="235"/>
      <c r="J238" s="235"/>
      <c r="K238" s="235"/>
      <c r="L238" s="235"/>
      <c r="M238" s="235"/>
      <c r="N238" s="235"/>
      <c r="O238" s="235"/>
      <c r="P238" s="235"/>
      <c r="Q238" s="235"/>
      <c r="R238" s="235"/>
      <c r="S238" s="235"/>
      <c r="T238" s="235"/>
      <c r="U238" s="235"/>
      <c r="V238" s="235"/>
      <c r="W238" s="235"/>
      <c r="X238" s="235"/>
      <c r="Y238" s="235"/>
      <c r="Z238" s="235"/>
      <c r="AA238" s="235"/>
      <c r="AB238" s="235"/>
      <c r="AC238" s="235"/>
      <c r="AD238" s="235"/>
      <c r="AE238" s="235"/>
      <c r="AF238" s="235"/>
      <c r="AG238" s="235"/>
      <c r="AH238" s="235"/>
      <c r="AI238" s="235"/>
      <c r="AJ238" s="235"/>
      <c r="AK238" s="235"/>
      <c r="AL238" s="235"/>
      <c r="AM238" s="235"/>
      <c r="AN238" s="235"/>
      <c r="AO238" s="235"/>
      <c r="AP238" s="235"/>
      <c r="AQ238" s="235"/>
    </row>
    <row r="239" spans="3:43" s="87" customFormat="1" ht="11.25">
      <c r="C239" s="235"/>
      <c r="D239" s="235"/>
      <c r="E239" s="235"/>
      <c r="F239" s="235"/>
      <c r="G239" s="235"/>
      <c r="H239" s="235"/>
      <c r="I239" s="235"/>
      <c r="J239" s="235"/>
      <c r="K239" s="235"/>
      <c r="L239" s="235"/>
      <c r="M239" s="235"/>
      <c r="N239" s="235"/>
      <c r="O239" s="235"/>
      <c r="P239" s="235"/>
      <c r="Q239" s="235"/>
      <c r="R239" s="235"/>
      <c r="S239" s="235"/>
      <c r="T239" s="235"/>
      <c r="U239" s="235"/>
      <c r="V239" s="235"/>
      <c r="W239" s="235"/>
      <c r="X239" s="235"/>
      <c r="Y239" s="235"/>
      <c r="Z239" s="235"/>
      <c r="AA239" s="235"/>
      <c r="AB239" s="235"/>
      <c r="AC239" s="235"/>
      <c r="AD239" s="235"/>
      <c r="AE239" s="235"/>
      <c r="AF239" s="235"/>
      <c r="AG239" s="235"/>
      <c r="AH239" s="235"/>
      <c r="AI239" s="235"/>
      <c r="AJ239" s="235"/>
      <c r="AK239" s="235"/>
      <c r="AL239" s="235"/>
      <c r="AM239" s="235"/>
      <c r="AN239" s="235"/>
      <c r="AO239" s="235"/>
      <c r="AP239" s="235"/>
      <c r="AQ239" s="235"/>
    </row>
    <row r="240" spans="3:43" s="87" customFormat="1" ht="11.25">
      <c r="C240" s="235"/>
      <c r="D240" s="235"/>
      <c r="E240" s="235"/>
      <c r="F240" s="235"/>
      <c r="G240" s="235"/>
      <c r="H240" s="235"/>
      <c r="I240" s="235"/>
      <c r="J240" s="235"/>
      <c r="K240" s="235"/>
      <c r="L240" s="235"/>
      <c r="M240" s="235"/>
      <c r="N240" s="235"/>
      <c r="O240" s="235"/>
      <c r="P240" s="235"/>
      <c r="Q240" s="235"/>
      <c r="R240" s="235"/>
      <c r="S240" s="235"/>
      <c r="T240" s="235"/>
      <c r="U240" s="235"/>
      <c r="V240" s="235"/>
      <c r="W240" s="235"/>
      <c r="X240" s="235"/>
      <c r="Y240" s="235"/>
      <c r="Z240" s="235"/>
      <c r="AA240" s="235"/>
      <c r="AB240" s="235"/>
      <c r="AC240" s="235"/>
      <c r="AD240" s="235"/>
      <c r="AE240" s="235"/>
      <c r="AF240" s="235"/>
      <c r="AG240" s="235"/>
      <c r="AH240" s="235"/>
      <c r="AI240" s="235"/>
      <c r="AJ240" s="235"/>
      <c r="AK240" s="235"/>
      <c r="AL240" s="235"/>
      <c r="AM240" s="235"/>
      <c r="AN240" s="235"/>
      <c r="AO240" s="235"/>
      <c r="AP240" s="235"/>
      <c r="AQ240" s="235"/>
    </row>
    <row r="241" spans="3:43" s="87" customFormat="1" ht="11.25">
      <c r="C241" s="235"/>
      <c r="D241" s="235"/>
      <c r="E241" s="235"/>
      <c r="F241" s="235"/>
      <c r="G241" s="235"/>
      <c r="H241" s="235"/>
      <c r="I241" s="235"/>
      <c r="J241" s="235"/>
      <c r="K241" s="235"/>
      <c r="L241" s="235"/>
      <c r="M241" s="235"/>
      <c r="N241" s="235"/>
      <c r="O241" s="235"/>
      <c r="P241" s="235"/>
      <c r="Q241" s="235"/>
      <c r="R241" s="235"/>
      <c r="S241" s="235"/>
      <c r="T241" s="235"/>
      <c r="U241" s="235"/>
      <c r="V241" s="235"/>
      <c r="W241" s="235"/>
      <c r="X241" s="235"/>
      <c r="Y241" s="235"/>
      <c r="Z241" s="235"/>
      <c r="AA241" s="235"/>
      <c r="AB241" s="235"/>
      <c r="AC241" s="235"/>
      <c r="AD241" s="235"/>
      <c r="AE241" s="235"/>
      <c r="AF241" s="235"/>
      <c r="AG241" s="235"/>
      <c r="AH241" s="235"/>
      <c r="AI241" s="235"/>
      <c r="AJ241" s="235"/>
      <c r="AK241" s="235"/>
      <c r="AL241" s="235"/>
      <c r="AM241" s="235"/>
      <c r="AN241" s="235"/>
      <c r="AO241" s="235"/>
      <c r="AP241" s="235"/>
      <c r="AQ241" s="235"/>
    </row>
    <row r="242" spans="3:43" s="87" customFormat="1" ht="11.25">
      <c r="C242" s="235"/>
      <c r="D242" s="235"/>
      <c r="E242" s="235"/>
      <c r="F242" s="235"/>
      <c r="G242" s="235"/>
      <c r="H242" s="235"/>
      <c r="I242" s="235"/>
      <c r="J242" s="235"/>
      <c r="K242" s="235"/>
      <c r="L242" s="235"/>
      <c r="M242" s="235"/>
      <c r="N242" s="235"/>
      <c r="O242" s="235"/>
      <c r="P242" s="235"/>
      <c r="Q242" s="235"/>
      <c r="R242" s="235"/>
      <c r="S242" s="235"/>
      <c r="T242" s="235"/>
      <c r="U242" s="235"/>
      <c r="V242" s="235"/>
      <c r="W242" s="235"/>
      <c r="X242" s="235"/>
      <c r="Y242" s="235"/>
      <c r="Z242" s="235"/>
      <c r="AA242" s="235"/>
      <c r="AB242" s="235"/>
      <c r="AC242" s="235"/>
      <c r="AD242" s="235"/>
      <c r="AE242" s="235"/>
      <c r="AF242" s="235"/>
      <c r="AG242" s="235"/>
      <c r="AH242" s="235"/>
      <c r="AI242" s="235"/>
      <c r="AJ242" s="235"/>
      <c r="AK242" s="235"/>
      <c r="AL242" s="235"/>
      <c r="AM242" s="235"/>
      <c r="AN242" s="235"/>
      <c r="AO242" s="235"/>
      <c r="AP242" s="235"/>
      <c r="AQ242" s="235"/>
    </row>
    <row r="243" spans="3:43" s="87" customFormat="1" ht="11.25">
      <c r="C243" s="235"/>
      <c r="D243" s="235"/>
      <c r="E243" s="235"/>
      <c r="F243" s="235"/>
      <c r="G243" s="235"/>
      <c r="H243" s="235"/>
      <c r="I243" s="235"/>
      <c r="J243" s="235"/>
      <c r="K243" s="235"/>
      <c r="L243" s="235"/>
      <c r="M243" s="235"/>
      <c r="N243" s="235"/>
      <c r="O243" s="235"/>
      <c r="P243" s="235"/>
      <c r="Q243" s="235"/>
      <c r="R243" s="235"/>
      <c r="S243" s="235"/>
      <c r="T243" s="235"/>
      <c r="U243" s="235"/>
      <c r="V243" s="235"/>
      <c r="W243" s="235"/>
      <c r="X243" s="235"/>
      <c r="Y243" s="235"/>
      <c r="Z243" s="235"/>
      <c r="AA243" s="235"/>
      <c r="AB243" s="235"/>
      <c r="AC243" s="235"/>
      <c r="AD243" s="235"/>
      <c r="AE243" s="235"/>
      <c r="AF243" s="235"/>
      <c r="AG243" s="235"/>
      <c r="AH243" s="235"/>
      <c r="AI243" s="235"/>
      <c r="AJ243" s="235"/>
      <c r="AK243" s="235"/>
      <c r="AL243" s="235"/>
      <c r="AM243" s="235"/>
      <c r="AN243" s="235"/>
      <c r="AO243" s="235"/>
      <c r="AP243" s="235"/>
      <c r="AQ243" s="235"/>
    </row>
    <row r="244" spans="3:43" s="87" customFormat="1" ht="11.25">
      <c r="C244" s="235"/>
      <c r="D244" s="235"/>
      <c r="E244" s="235"/>
      <c r="F244" s="235"/>
      <c r="G244" s="235"/>
      <c r="H244" s="235"/>
      <c r="I244" s="235"/>
      <c r="J244" s="235"/>
      <c r="K244" s="235"/>
      <c r="L244" s="235"/>
      <c r="M244" s="235"/>
      <c r="N244" s="235"/>
      <c r="O244" s="235"/>
      <c r="P244" s="235"/>
      <c r="Q244" s="235"/>
      <c r="R244" s="235"/>
      <c r="S244" s="235"/>
      <c r="T244" s="235"/>
      <c r="U244" s="235"/>
      <c r="V244" s="235"/>
      <c r="W244" s="235"/>
      <c r="X244" s="235"/>
      <c r="Y244" s="235"/>
      <c r="Z244" s="235"/>
      <c r="AA244" s="235"/>
      <c r="AB244" s="235"/>
      <c r="AC244" s="235"/>
      <c r="AD244" s="235"/>
      <c r="AE244" s="235"/>
      <c r="AF244" s="235"/>
      <c r="AG244" s="235"/>
      <c r="AH244" s="235"/>
      <c r="AI244" s="235"/>
      <c r="AJ244" s="235"/>
      <c r="AK244" s="235"/>
      <c r="AL244" s="235"/>
      <c r="AM244" s="235"/>
      <c r="AN244" s="235"/>
      <c r="AO244" s="235"/>
      <c r="AP244" s="235"/>
      <c r="AQ244" s="235"/>
    </row>
    <row r="245" spans="3:43" s="87" customFormat="1" ht="11.25">
      <c r="C245" s="235"/>
      <c r="D245" s="235"/>
      <c r="E245" s="235"/>
      <c r="F245" s="235"/>
      <c r="G245" s="235"/>
      <c r="H245" s="235"/>
      <c r="I245" s="235"/>
      <c r="J245" s="235"/>
      <c r="K245" s="235"/>
      <c r="L245" s="235"/>
      <c r="M245" s="235"/>
      <c r="N245" s="235"/>
      <c r="O245" s="235"/>
      <c r="P245" s="235"/>
      <c r="Q245" s="235"/>
      <c r="R245" s="235"/>
      <c r="S245" s="235"/>
      <c r="T245" s="235"/>
      <c r="U245" s="235"/>
      <c r="V245" s="235"/>
      <c r="W245" s="235"/>
      <c r="X245" s="235"/>
      <c r="Y245" s="235"/>
      <c r="Z245" s="235"/>
      <c r="AA245" s="235"/>
      <c r="AB245" s="235"/>
      <c r="AC245" s="235"/>
      <c r="AD245" s="235"/>
      <c r="AE245" s="235"/>
      <c r="AF245" s="235"/>
      <c r="AG245" s="235"/>
      <c r="AH245" s="235"/>
      <c r="AI245" s="235"/>
      <c r="AJ245" s="235"/>
      <c r="AK245" s="235"/>
      <c r="AL245" s="235"/>
      <c r="AM245" s="235"/>
      <c r="AN245" s="235"/>
      <c r="AO245" s="235"/>
      <c r="AP245" s="235"/>
      <c r="AQ245" s="235"/>
    </row>
    <row r="246" spans="3:43" s="87" customFormat="1" ht="11.25">
      <c r="C246" s="235"/>
      <c r="D246" s="235"/>
      <c r="E246" s="235"/>
      <c r="F246" s="235"/>
      <c r="G246" s="235"/>
      <c r="H246" s="235"/>
      <c r="I246" s="235"/>
      <c r="J246" s="235"/>
      <c r="K246" s="235"/>
      <c r="L246" s="235"/>
      <c r="M246" s="235"/>
      <c r="N246" s="235"/>
      <c r="O246" s="235"/>
      <c r="P246" s="235"/>
      <c r="Q246" s="235"/>
      <c r="R246" s="235"/>
      <c r="S246" s="235"/>
      <c r="T246" s="235"/>
      <c r="U246" s="235"/>
      <c r="V246" s="235"/>
      <c r="W246" s="235"/>
      <c r="X246" s="235"/>
      <c r="Y246" s="235"/>
      <c r="Z246" s="235"/>
      <c r="AA246" s="235"/>
      <c r="AB246" s="235"/>
      <c r="AC246" s="235"/>
      <c r="AD246" s="235"/>
      <c r="AE246" s="235"/>
      <c r="AF246" s="235"/>
      <c r="AG246" s="235"/>
      <c r="AH246" s="235"/>
      <c r="AI246" s="235"/>
      <c r="AJ246" s="235"/>
      <c r="AK246" s="235"/>
      <c r="AL246" s="235"/>
      <c r="AM246" s="235"/>
      <c r="AN246" s="235"/>
      <c r="AO246" s="235"/>
      <c r="AP246" s="235"/>
      <c r="AQ246" s="235"/>
    </row>
    <row r="247" spans="3:43" s="87" customFormat="1" ht="11.25">
      <c r="C247" s="235"/>
      <c r="D247" s="235"/>
      <c r="E247" s="235"/>
      <c r="F247" s="235"/>
      <c r="G247" s="235"/>
      <c r="H247" s="235"/>
      <c r="I247" s="235"/>
      <c r="J247" s="235"/>
      <c r="K247" s="235"/>
      <c r="L247" s="235"/>
      <c r="M247" s="235"/>
      <c r="N247" s="235"/>
      <c r="O247" s="235"/>
      <c r="P247" s="235"/>
      <c r="Q247" s="235"/>
      <c r="R247" s="235"/>
      <c r="S247" s="235"/>
      <c r="T247" s="235"/>
      <c r="U247" s="235"/>
      <c r="V247" s="235"/>
      <c r="W247" s="235"/>
      <c r="X247" s="235"/>
      <c r="Y247" s="235"/>
      <c r="Z247" s="235"/>
      <c r="AA247" s="235"/>
      <c r="AB247" s="235"/>
      <c r="AC247" s="235"/>
      <c r="AD247" s="235"/>
      <c r="AE247" s="235"/>
      <c r="AF247" s="235"/>
      <c r="AG247" s="235"/>
      <c r="AH247" s="235"/>
      <c r="AI247" s="235"/>
      <c r="AJ247" s="235"/>
      <c r="AK247" s="235"/>
      <c r="AL247" s="235"/>
      <c r="AM247" s="235"/>
      <c r="AN247" s="235"/>
      <c r="AO247" s="235"/>
      <c r="AP247" s="235"/>
      <c r="AQ247" s="235"/>
    </row>
    <row r="248" spans="3:43" s="87" customFormat="1" ht="11.25">
      <c r="C248" s="235"/>
      <c r="D248" s="235"/>
      <c r="E248" s="235"/>
      <c r="F248" s="235"/>
      <c r="G248" s="235"/>
      <c r="H248" s="235"/>
      <c r="I248" s="235"/>
      <c r="J248" s="235"/>
      <c r="K248" s="235"/>
      <c r="L248" s="235"/>
      <c r="M248" s="235"/>
      <c r="N248" s="235"/>
      <c r="O248" s="235"/>
      <c r="P248" s="235"/>
      <c r="Q248" s="235"/>
      <c r="R248" s="235"/>
      <c r="S248" s="235"/>
      <c r="T248" s="235"/>
      <c r="U248" s="235"/>
      <c r="V248" s="235"/>
      <c r="W248" s="235"/>
      <c r="X248" s="235"/>
      <c r="Y248" s="235"/>
      <c r="Z248" s="235"/>
      <c r="AA248" s="235"/>
      <c r="AB248" s="235"/>
      <c r="AC248" s="235"/>
      <c r="AD248" s="235"/>
      <c r="AE248" s="235"/>
      <c r="AF248" s="235"/>
      <c r="AG248" s="235"/>
      <c r="AH248" s="235"/>
      <c r="AI248" s="235"/>
      <c r="AJ248" s="235"/>
      <c r="AK248" s="235"/>
      <c r="AL248" s="235"/>
      <c r="AM248" s="235"/>
      <c r="AN248" s="235"/>
      <c r="AO248" s="235"/>
      <c r="AP248" s="235"/>
      <c r="AQ248" s="235"/>
    </row>
    <row r="249" spans="3:43" s="87" customFormat="1" ht="11.25">
      <c r="C249" s="235"/>
      <c r="D249" s="235"/>
      <c r="E249" s="235"/>
      <c r="F249" s="235"/>
      <c r="G249" s="235"/>
      <c r="H249" s="235"/>
      <c r="I249" s="235"/>
      <c r="J249" s="235"/>
      <c r="K249" s="235"/>
      <c r="L249" s="235"/>
      <c r="M249" s="235"/>
      <c r="N249" s="235"/>
      <c r="O249" s="235"/>
      <c r="P249" s="235"/>
      <c r="Q249" s="235"/>
      <c r="R249" s="235"/>
      <c r="S249" s="235"/>
      <c r="T249" s="235"/>
      <c r="U249" s="235"/>
      <c r="V249" s="235"/>
      <c r="W249" s="235"/>
      <c r="X249" s="235"/>
      <c r="Y249" s="235"/>
      <c r="Z249" s="235"/>
      <c r="AA249" s="235"/>
      <c r="AB249" s="235"/>
      <c r="AC249" s="235"/>
      <c r="AD249" s="235"/>
      <c r="AE249" s="235"/>
      <c r="AF249" s="235"/>
      <c r="AG249" s="235"/>
      <c r="AH249" s="235"/>
      <c r="AI249" s="235"/>
      <c r="AJ249" s="235"/>
      <c r="AK249" s="235"/>
      <c r="AL249" s="235"/>
      <c r="AM249" s="235"/>
      <c r="AN249" s="235"/>
      <c r="AO249" s="235"/>
      <c r="AP249" s="235"/>
      <c r="AQ249" s="235"/>
    </row>
    <row r="250" spans="3:43" s="87" customFormat="1" ht="11.25">
      <c r="C250" s="235"/>
      <c r="D250" s="235"/>
      <c r="E250" s="235"/>
      <c r="F250" s="235"/>
      <c r="G250" s="235"/>
      <c r="H250" s="235"/>
      <c r="I250" s="235"/>
      <c r="J250" s="235"/>
      <c r="K250" s="235"/>
      <c r="L250" s="235"/>
      <c r="M250" s="235"/>
      <c r="N250" s="235"/>
      <c r="O250" s="235"/>
      <c r="P250" s="235"/>
      <c r="Q250" s="235"/>
      <c r="R250" s="235"/>
      <c r="S250" s="235"/>
      <c r="T250" s="235"/>
      <c r="U250" s="235"/>
      <c r="V250" s="235"/>
      <c r="W250" s="235"/>
      <c r="X250" s="235"/>
      <c r="Y250" s="235"/>
      <c r="Z250" s="235"/>
      <c r="AA250" s="235"/>
      <c r="AB250" s="235"/>
      <c r="AC250" s="235"/>
      <c r="AD250" s="235"/>
      <c r="AE250" s="235"/>
      <c r="AF250" s="235"/>
      <c r="AG250" s="235"/>
      <c r="AH250" s="235"/>
      <c r="AI250" s="235"/>
      <c r="AJ250" s="235"/>
      <c r="AK250" s="235"/>
      <c r="AL250" s="235"/>
      <c r="AM250" s="235"/>
      <c r="AN250" s="235"/>
      <c r="AO250" s="235"/>
      <c r="AP250" s="235"/>
      <c r="AQ250" s="235"/>
    </row>
    <row r="251" spans="3:43" s="87" customFormat="1" ht="11.25">
      <c r="C251" s="235"/>
      <c r="D251" s="235"/>
      <c r="E251" s="235"/>
      <c r="F251" s="235"/>
      <c r="G251" s="235"/>
      <c r="H251" s="235"/>
      <c r="I251" s="235"/>
      <c r="J251" s="235"/>
      <c r="K251" s="235"/>
      <c r="L251" s="235"/>
      <c r="M251" s="235"/>
      <c r="N251" s="235"/>
      <c r="O251" s="235"/>
      <c r="P251" s="235"/>
      <c r="Q251" s="235"/>
      <c r="R251" s="235"/>
      <c r="S251" s="235"/>
      <c r="T251" s="235"/>
      <c r="U251" s="235"/>
      <c r="V251" s="235"/>
      <c r="W251" s="235"/>
      <c r="X251" s="235"/>
      <c r="Y251" s="235"/>
      <c r="Z251" s="235"/>
      <c r="AA251" s="235"/>
      <c r="AB251" s="235"/>
      <c r="AC251" s="235"/>
      <c r="AD251" s="235"/>
      <c r="AE251" s="235"/>
      <c r="AF251" s="235"/>
      <c r="AG251" s="235"/>
      <c r="AH251" s="235"/>
      <c r="AI251" s="235"/>
      <c r="AJ251" s="235"/>
      <c r="AK251" s="235"/>
      <c r="AL251" s="235"/>
      <c r="AM251" s="235"/>
      <c r="AN251" s="235"/>
      <c r="AO251" s="235"/>
      <c r="AP251" s="235"/>
      <c r="AQ251" s="235"/>
    </row>
    <row r="252" spans="3:43" s="87" customFormat="1" ht="11.25">
      <c r="C252" s="235"/>
      <c r="D252" s="235"/>
      <c r="E252" s="235"/>
      <c r="F252" s="235"/>
      <c r="G252" s="235"/>
      <c r="H252" s="235"/>
      <c r="I252" s="235"/>
      <c r="J252" s="235"/>
      <c r="K252" s="235"/>
      <c r="L252" s="235"/>
      <c r="M252" s="235"/>
      <c r="N252" s="235"/>
      <c r="O252" s="235"/>
      <c r="P252" s="235"/>
      <c r="Q252" s="235"/>
      <c r="R252" s="235"/>
      <c r="S252" s="235"/>
      <c r="T252" s="235"/>
      <c r="U252" s="235"/>
      <c r="V252" s="235"/>
      <c r="W252" s="235"/>
      <c r="X252" s="235"/>
      <c r="Y252" s="235"/>
      <c r="Z252" s="235"/>
      <c r="AA252" s="235"/>
      <c r="AB252" s="235"/>
      <c r="AC252" s="235"/>
      <c r="AD252" s="235"/>
      <c r="AE252" s="235"/>
      <c r="AF252" s="235"/>
      <c r="AG252" s="235"/>
      <c r="AH252" s="235"/>
      <c r="AI252" s="235"/>
      <c r="AJ252" s="235"/>
      <c r="AK252" s="235"/>
      <c r="AL252" s="235"/>
      <c r="AM252" s="235"/>
      <c r="AN252" s="235"/>
      <c r="AO252" s="235"/>
      <c r="AP252" s="235"/>
      <c r="AQ252" s="235"/>
    </row>
    <row r="253" spans="3:43" s="87" customFormat="1" ht="11.25">
      <c r="C253" s="235"/>
      <c r="D253" s="235"/>
      <c r="E253" s="235"/>
      <c r="F253" s="235"/>
      <c r="G253" s="235"/>
      <c r="H253" s="235"/>
      <c r="I253" s="235"/>
      <c r="J253" s="235"/>
      <c r="K253" s="235"/>
      <c r="L253" s="235"/>
      <c r="M253" s="235"/>
      <c r="N253" s="235"/>
      <c r="O253" s="235"/>
      <c r="P253" s="235"/>
      <c r="Q253" s="235"/>
      <c r="R253" s="235"/>
      <c r="S253" s="235"/>
      <c r="T253" s="235"/>
      <c r="U253" s="235"/>
      <c r="V253" s="235"/>
      <c r="W253" s="235"/>
      <c r="X253" s="235"/>
      <c r="Y253" s="235"/>
      <c r="Z253" s="235"/>
      <c r="AA253" s="235"/>
      <c r="AB253" s="235"/>
      <c r="AC253" s="235"/>
      <c r="AD253" s="235"/>
      <c r="AE253" s="235"/>
      <c r="AF253" s="235"/>
      <c r="AG253" s="235"/>
      <c r="AH253" s="235"/>
      <c r="AI253" s="235"/>
      <c r="AJ253" s="235"/>
      <c r="AK253" s="235"/>
      <c r="AL253" s="235"/>
      <c r="AM253" s="235"/>
      <c r="AN253" s="235"/>
      <c r="AO253" s="235"/>
      <c r="AP253" s="235"/>
      <c r="AQ253" s="235"/>
    </row>
    <row r="254" spans="3:43" s="87" customFormat="1" ht="11.25">
      <c r="C254" s="235"/>
      <c r="D254" s="235"/>
      <c r="E254" s="235"/>
      <c r="F254" s="235"/>
      <c r="G254" s="235"/>
      <c r="H254" s="235"/>
      <c r="I254" s="235"/>
      <c r="J254" s="235"/>
      <c r="K254" s="235"/>
      <c r="L254" s="235"/>
      <c r="M254" s="235"/>
      <c r="N254" s="235"/>
      <c r="O254" s="235"/>
      <c r="P254" s="235"/>
      <c r="Q254" s="235"/>
      <c r="R254" s="235"/>
      <c r="S254" s="235"/>
      <c r="T254" s="235"/>
      <c r="U254" s="235"/>
      <c r="V254" s="235"/>
      <c r="W254" s="235"/>
      <c r="X254" s="235"/>
      <c r="Y254" s="235"/>
      <c r="Z254" s="235"/>
      <c r="AA254" s="235"/>
      <c r="AB254" s="235"/>
      <c r="AC254" s="235"/>
      <c r="AD254" s="235"/>
      <c r="AE254" s="235"/>
      <c r="AF254" s="235"/>
      <c r="AG254" s="235"/>
      <c r="AH254" s="235"/>
      <c r="AI254" s="235"/>
      <c r="AJ254" s="235"/>
      <c r="AK254" s="235"/>
      <c r="AL254" s="235"/>
      <c r="AM254" s="235"/>
      <c r="AN254" s="235"/>
      <c r="AO254" s="235"/>
      <c r="AP254" s="235"/>
      <c r="AQ254" s="235"/>
    </row>
    <row r="255" spans="3:43" s="87" customFormat="1" ht="11.25">
      <c r="C255" s="235"/>
      <c r="D255" s="235"/>
      <c r="E255" s="235"/>
      <c r="F255" s="235"/>
      <c r="G255" s="235"/>
      <c r="H255" s="235"/>
      <c r="I255" s="235"/>
      <c r="J255" s="235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  <c r="AA255" s="235"/>
      <c r="AB255" s="235"/>
      <c r="AC255" s="235"/>
      <c r="AD255" s="235"/>
      <c r="AE255" s="235"/>
      <c r="AF255" s="235"/>
      <c r="AG255" s="235"/>
      <c r="AH255" s="235"/>
      <c r="AI255" s="235"/>
      <c r="AJ255" s="235"/>
      <c r="AK255" s="235"/>
      <c r="AL255" s="235"/>
      <c r="AM255" s="235"/>
      <c r="AN255" s="235"/>
      <c r="AO255" s="235"/>
      <c r="AP255" s="235"/>
      <c r="AQ255" s="235"/>
    </row>
    <row r="256" spans="3:43" s="87" customFormat="1" ht="11.25">
      <c r="C256" s="235"/>
      <c r="D256" s="235"/>
      <c r="E256" s="235"/>
      <c r="F256" s="235"/>
      <c r="G256" s="235"/>
      <c r="H256" s="235"/>
      <c r="I256" s="235"/>
      <c r="J256" s="235"/>
      <c r="K256" s="235"/>
      <c r="L256" s="235"/>
      <c r="M256" s="235"/>
      <c r="N256" s="235"/>
      <c r="O256" s="235"/>
      <c r="P256" s="235"/>
      <c r="Q256" s="235"/>
      <c r="R256" s="235"/>
      <c r="S256" s="235"/>
      <c r="T256" s="235"/>
      <c r="U256" s="235"/>
      <c r="V256" s="235"/>
      <c r="W256" s="235"/>
      <c r="X256" s="235"/>
      <c r="Y256" s="235"/>
      <c r="Z256" s="235"/>
      <c r="AA256" s="235"/>
      <c r="AB256" s="235"/>
      <c r="AC256" s="235"/>
      <c r="AD256" s="235"/>
      <c r="AE256" s="235"/>
      <c r="AF256" s="235"/>
      <c r="AG256" s="235"/>
      <c r="AH256" s="235"/>
      <c r="AI256" s="235"/>
      <c r="AJ256" s="235"/>
      <c r="AK256" s="235"/>
      <c r="AL256" s="235"/>
      <c r="AM256" s="235"/>
      <c r="AN256" s="235"/>
      <c r="AO256" s="235"/>
      <c r="AP256" s="235"/>
      <c r="AQ256" s="235"/>
    </row>
    <row r="257" spans="3:43" s="87" customFormat="1" ht="11.25">
      <c r="C257" s="235"/>
      <c r="D257" s="235"/>
      <c r="E257" s="235"/>
      <c r="F257" s="235"/>
      <c r="G257" s="235"/>
      <c r="H257" s="235"/>
      <c r="I257" s="235"/>
      <c r="J257" s="235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  <c r="W257" s="235"/>
      <c r="X257" s="235"/>
      <c r="Y257" s="235"/>
      <c r="Z257" s="235"/>
      <c r="AA257" s="235"/>
      <c r="AB257" s="235"/>
      <c r="AC257" s="235"/>
      <c r="AD257" s="235"/>
      <c r="AE257" s="235"/>
      <c r="AF257" s="235"/>
      <c r="AG257" s="235"/>
      <c r="AH257" s="235"/>
      <c r="AI257" s="235"/>
      <c r="AJ257" s="235"/>
      <c r="AK257" s="235"/>
      <c r="AL257" s="235"/>
      <c r="AM257" s="235"/>
      <c r="AN257" s="235"/>
      <c r="AO257" s="235"/>
      <c r="AP257" s="235"/>
      <c r="AQ257" s="235"/>
    </row>
    <row r="258" spans="3:43" s="87" customFormat="1" ht="11.25">
      <c r="C258" s="235"/>
      <c r="D258" s="235"/>
      <c r="E258" s="235"/>
      <c r="F258" s="235"/>
      <c r="G258" s="235"/>
      <c r="H258" s="235"/>
      <c r="I258" s="235"/>
      <c r="J258" s="235"/>
      <c r="K258" s="235"/>
      <c r="L258" s="235"/>
      <c r="M258" s="235"/>
      <c r="N258" s="235"/>
      <c r="O258" s="235"/>
      <c r="P258" s="235"/>
      <c r="Q258" s="235"/>
      <c r="R258" s="235"/>
      <c r="S258" s="235"/>
      <c r="T258" s="235"/>
      <c r="U258" s="235"/>
      <c r="V258" s="235"/>
      <c r="W258" s="235"/>
      <c r="X258" s="235"/>
      <c r="Y258" s="235"/>
      <c r="Z258" s="235"/>
      <c r="AA258" s="235"/>
      <c r="AB258" s="235"/>
      <c r="AC258" s="235"/>
      <c r="AD258" s="235"/>
      <c r="AE258" s="235"/>
      <c r="AF258" s="235"/>
      <c r="AG258" s="235"/>
      <c r="AH258" s="235"/>
      <c r="AI258" s="235"/>
      <c r="AJ258" s="235"/>
      <c r="AK258" s="235"/>
      <c r="AL258" s="235"/>
      <c r="AM258" s="235"/>
      <c r="AN258" s="235"/>
      <c r="AO258" s="235"/>
      <c r="AP258" s="235"/>
      <c r="AQ258" s="235"/>
    </row>
    <row r="259" spans="3:43" s="87" customFormat="1" ht="11.25">
      <c r="C259" s="235"/>
      <c r="D259" s="235"/>
      <c r="E259" s="235"/>
      <c r="F259" s="235"/>
      <c r="G259" s="235"/>
      <c r="H259" s="235"/>
      <c r="I259" s="235"/>
      <c r="J259" s="235"/>
      <c r="K259" s="235"/>
      <c r="L259" s="235"/>
      <c r="M259" s="235"/>
      <c r="N259" s="235"/>
      <c r="O259" s="235"/>
      <c r="P259" s="235"/>
      <c r="Q259" s="235"/>
      <c r="R259" s="235"/>
      <c r="S259" s="235"/>
      <c r="T259" s="235"/>
      <c r="U259" s="235"/>
      <c r="V259" s="235"/>
      <c r="W259" s="235"/>
      <c r="X259" s="235"/>
      <c r="Y259" s="235"/>
      <c r="Z259" s="235"/>
      <c r="AA259" s="235"/>
      <c r="AB259" s="235"/>
      <c r="AC259" s="235"/>
      <c r="AD259" s="235"/>
      <c r="AE259" s="235"/>
      <c r="AF259" s="235"/>
      <c r="AG259" s="235"/>
      <c r="AH259" s="235"/>
      <c r="AI259" s="235"/>
      <c r="AJ259" s="235"/>
      <c r="AK259" s="235"/>
      <c r="AL259" s="235"/>
      <c r="AM259" s="235"/>
      <c r="AN259" s="235"/>
      <c r="AO259" s="235"/>
      <c r="AP259" s="235"/>
      <c r="AQ259" s="235"/>
    </row>
    <row r="260" spans="3:43" s="87" customFormat="1" ht="11.25">
      <c r="C260" s="235"/>
      <c r="D260" s="235"/>
      <c r="E260" s="235"/>
      <c r="F260" s="235"/>
      <c r="G260" s="235"/>
      <c r="H260" s="235"/>
      <c r="I260" s="235"/>
      <c r="J260" s="235"/>
      <c r="K260" s="235"/>
      <c r="L260" s="235"/>
      <c r="M260" s="235"/>
      <c r="N260" s="235"/>
      <c r="O260" s="235"/>
      <c r="P260" s="235"/>
      <c r="Q260" s="235"/>
      <c r="R260" s="235"/>
      <c r="S260" s="235"/>
      <c r="T260" s="235"/>
      <c r="U260" s="235"/>
      <c r="V260" s="235"/>
      <c r="W260" s="235"/>
      <c r="X260" s="235"/>
      <c r="Y260" s="235"/>
      <c r="Z260" s="235"/>
      <c r="AA260" s="235"/>
      <c r="AB260" s="235"/>
      <c r="AC260" s="235"/>
      <c r="AD260" s="235"/>
      <c r="AE260" s="235"/>
      <c r="AF260" s="235"/>
      <c r="AG260" s="235"/>
      <c r="AH260" s="235"/>
      <c r="AI260" s="235"/>
      <c r="AJ260" s="235"/>
      <c r="AK260" s="235"/>
      <c r="AL260" s="235"/>
      <c r="AM260" s="235"/>
      <c r="AN260" s="235"/>
      <c r="AO260" s="235"/>
      <c r="AP260" s="235"/>
      <c r="AQ260" s="235"/>
    </row>
    <row r="261" spans="3:43" s="87" customFormat="1" ht="11.25">
      <c r="C261" s="235"/>
      <c r="D261" s="235"/>
      <c r="E261" s="235"/>
      <c r="F261" s="235"/>
      <c r="G261" s="235"/>
      <c r="H261" s="235"/>
      <c r="I261" s="235"/>
      <c r="J261" s="235"/>
      <c r="K261" s="235"/>
      <c r="L261" s="235"/>
      <c r="M261" s="235"/>
      <c r="N261" s="235"/>
      <c r="O261" s="235"/>
      <c r="P261" s="235"/>
      <c r="Q261" s="235"/>
      <c r="R261" s="235"/>
      <c r="S261" s="235"/>
      <c r="T261" s="235"/>
      <c r="U261" s="235"/>
      <c r="V261" s="235"/>
      <c r="W261" s="235"/>
      <c r="X261" s="235"/>
      <c r="Y261" s="235"/>
      <c r="Z261" s="235"/>
      <c r="AA261" s="235"/>
      <c r="AB261" s="235"/>
      <c r="AC261" s="235"/>
      <c r="AD261" s="235"/>
      <c r="AE261" s="235"/>
      <c r="AF261" s="235"/>
      <c r="AG261" s="235"/>
      <c r="AH261" s="235"/>
      <c r="AI261" s="235"/>
      <c r="AJ261" s="235"/>
      <c r="AK261" s="235"/>
      <c r="AL261" s="235"/>
      <c r="AM261" s="235"/>
      <c r="AN261" s="235"/>
      <c r="AO261" s="235"/>
      <c r="AP261" s="235"/>
      <c r="AQ261" s="235"/>
    </row>
    <row r="262" spans="3:43" s="87" customFormat="1" ht="11.25">
      <c r="C262" s="235"/>
      <c r="D262" s="235"/>
      <c r="E262" s="235"/>
      <c r="F262" s="235"/>
      <c r="G262" s="235"/>
      <c r="H262" s="235"/>
      <c r="I262" s="235"/>
      <c r="J262" s="235"/>
      <c r="K262" s="235"/>
      <c r="L262" s="235"/>
      <c r="M262" s="235"/>
      <c r="N262" s="235"/>
      <c r="O262" s="235"/>
      <c r="P262" s="235"/>
      <c r="Q262" s="235"/>
      <c r="R262" s="235"/>
      <c r="S262" s="235"/>
      <c r="T262" s="235"/>
      <c r="U262" s="235"/>
      <c r="V262" s="235"/>
      <c r="W262" s="235"/>
      <c r="X262" s="235"/>
      <c r="Y262" s="235"/>
      <c r="Z262" s="235"/>
      <c r="AA262" s="235"/>
      <c r="AB262" s="235"/>
      <c r="AC262" s="235"/>
      <c r="AD262" s="235"/>
      <c r="AE262" s="235"/>
      <c r="AF262" s="235"/>
      <c r="AG262" s="235"/>
      <c r="AH262" s="235"/>
      <c r="AI262" s="235"/>
      <c r="AJ262" s="235"/>
      <c r="AK262" s="235"/>
      <c r="AL262" s="235"/>
      <c r="AM262" s="235"/>
      <c r="AN262" s="235"/>
      <c r="AO262" s="235"/>
      <c r="AP262" s="235"/>
      <c r="AQ262" s="235"/>
    </row>
    <row r="263" spans="3:43" s="87" customFormat="1" ht="11.25">
      <c r="C263" s="235"/>
      <c r="D263" s="235"/>
      <c r="E263" s="235"/>
      <c r="F263" s="235"/>
      <c r="G263" s="235"/>
      <c r="H263" s="235"/>
      <c r="I263" s="235"/>
      <c r="J263" s="235"/>
      <c r="K263" s="235"/>
      <c r="L263" s="235"/>
      <c r="M263" s="235"/>
      <c r="N263" s="235"/>
      <c r="O263" s="235"/>
      <c r="P263" s="235"/>
      <c r="Q263" s="235"/>
      <c r="R263" s="235"/>
      <c r="S263" s="235"/>
      <c r="T263" s="235"/>
      <c r="U263" s="235"/>
      <c r="V263" s="235"/>
      <c r="W263" s="235"/>
      <c r="X263" s="235"/>
      <c r="Y263" s="235"/>
      <c r="Z263" s="235"/>
      <c r="AA263" s="235"/>
      <c r="AB263" s="235"/>
      <c r="AC263" s="235"/>
      <c r="AD263" s="235"/>
      <c r="AE263" s="235"/>
      <c r="AF263" s="235"/>
      <c r="AG263" s="235"/>
      <c r="AH263" s="235"/>
      <c r="AI263" s="235"/>
      <c r="AJ263" s="235"/>
      <c r="AK263" s="235"/>
      <c r="AL263" s="235"/>
      <c r="AM263" s="235"/>
      <c r="AN263" s="235"/>
      <c r="AO263" s="235"/>
      <c r="AP263" s="235"/>
      <c r="AQ263" s="235"/>
    </row>
    <row r="264" spans="3:43" s="87" customFormat="1" ht="11.25">
      <c r="C264" s="235"/>
      <c r="D264" s="235"/>
      <c r="E264" s="235"/>
      <c r="F264" s="235"/>
      <c r="G264" s="235"/>
      <c r="H264" s="235"/>
      <c r="I264" s="235"/>
      <c r="J264" s="235"/>
      <c r="K264" s="235"/>
      <c r="L264" s="235"/>
      <c r="M264" s="235"/>
      <c r="N264" s="235"/>
      <c r="O264" s="235"/>
      <c r="P264" s="235"/>
      <c r="Q264" s="235"/>
      <c r="R264" s="235"/>
      <c r="S264" s="235"/>
      <c r="T264" s="235"/>
      <c r="U264" s="235"/>
      <c r="V264" s="235"/>
      <c r="W264" s="235"/>
      <c r="X264" s="235"/>
      <c r="Y264" s="235"/>
      <c r="Z264" s="235"/>
      <c r="AA264" s="235"/>
      <c r="AB264" s="235"/>
      <c r="AC264" s="235"/>
      <c r="AD264" s="235"/>
      <c r="AE264" s="235"/>
      <c r="AF264" s="235"/>
      <c r="AG264" s="235"/>
      <c r="AH264" s="235"/>
      <c r="AI264" s="235"/>
      <c r="AJ264" s="235"/>
      <c r="AK264" s="235"/>
      <c r="AL264" s="235"/>
      <c r="AM264" s="235"/>
      <c r="AN264" s="235"/>
      <c r="AO264" s="235"/>
      <c r="AP264" s="235"/>
      <c r="AQ264" s="235"/>
    </row>
    <row r="265" spans="3:43" s="87" customFormat="1" ht="11.25">
      <c r="C265" s="235"/>
      <c r="D265" s="235"/>
      <c r="E265" s="235"/>
      <c r="F265" s="235"/>
      <c r="G265" s="235"/>
      <c r="H265" s="235"/>
      <c r="I265" s="235"/>
      <c r="J265" s="235"/>
      <c r="K265" s="235"/>
      <c r="L265" s="235"/>
      <c r="M265" s="235"/>
      <c r="N265" s="235"/>
      <c r="O265" s="235"/>
      <c r="P265" s="235"/>
      <c r="Q265" s="235"/>
      <c r="R265" s="235"/>
      <c r="S265" s="235"/>
      <c r="T265" s="235"/>
      <c r="U265" s="235"/>
      <c r="V265" s="235"/>
      <c r="W265" s="235"/>
      <c r="X265" s="235"/>
      <c r="Y265" s="235"/>
      <c r="Z265" s="235"/>
      <c r="AA265" s="235"/>
      <c r="AB265" s="235"/>
      <c r="AC265" s="235"/>
      <c r="AD265" s="235"/>
      <c r="AE265" s="235"/>
      <c r="AF265" s="235"/>
      <c r="AG265" s="235"/>
      <c r="AH265" s="235"/>
      <c r="AI265" s="235"/>
      <c r="AJ265" s="235"/>
      <c r="AK265" s="235"/>
      <c r="AL265" s="235"/>
      <c r="AM265" s="235"/>
      <c r="AN265" s="235"/>
      <c r="AO265" s="235"/>
      <c r="AP265" s="235"/>
      <c r="AQ265" s="235"/>
    </row>
    <row r="266" spans="3:43" s="87" customFormat="1" ht="11.25">
      <c r="C266" s="235"/>
      <c r="D266" s="235"/>
      <c r="E266" s="235"/>
      <c r="F266" s="235"/>
      <c r="G266" s="235"/>
      <c r="H266" s="235"/>
      <c r="I266" s="235"/>
      <c r="J266" s="235"/>
      <c r="K266" s="235"/>
      <c r="L266" s="235"/>
      <c r="M266" s="235"/>
      <c r="N266" s="235"/>
      <c r="O266" s="235"/>
      <c r="P266" s="235"/>
      <c r="Q266" s="235"/>
      <c r="R266" s="235"/>
      <c r="S266" s="235"/>
      <c r="T266" s="235"/>
      <c r="U266" s="235"/>
      <c r="V266" s="235"/>
      <c r="W266" s="235"/>
      <c r="X266" s="235"/>
      <c r="Y266" s="235"/>
      <c r="Z266" s="235"/>
      <c r="AA266" s="235"/>
      <c r="AB266" s="235"/>
      <c r="AC266" s="235"/>
      <c r="AD266" s="235"/>
      <c r="AE266" s="235"/>
      <c r="AF266" s="235"/>
      <c r="AG266" s="235"/>
      <c r="AH266" s="235"/>
      <c r="AI266" s="235"/>
      <c r="AJ266" s="235"/>
      <c r="AK266" s="235"/>
      <c r="AL266" s="235"/>
      <c r="AM266" s="235"/>
      <c r="AN266" s="235"/>
      <c r="AO266" s="235"/>
      <c r="AP266" s="235"/>
      <c r="AQ266" s="235"/>
    </row>
    <row r="267" spans="3:43" s="87" customFormat="1" ht="11.25">
      <c r="C267" s="235"/>
      <c r="D267" s="235"/>
      <c r="E267" s="235"/>
      <c r="F267" s="235"/>
      <c r="G267" s="235"/>
      <c r="H267" s="235"/>
      <c r="I267" s="235"/>
      <c r="J267" s="235"/>
      <c r="K267" s="235"/>
      <c r="L267" s="235"/>
      <c r="M267" s="235"/>
      <c r="N267" s="235"/>
      <c r="O267" s="235"/>
      <c r="P267" s="235"/>
      <c r="Q267" s="235"/>
      <c r="R267" s="235"/>
      <c r="S267" s="235"/>
      <c r="T267" s="235"/>
      <c r="U267" s="235"/>
      <c r="V267" s="235"/>
      <c r="W267" s="235"/>
      <c r="X267" s="235"/>
      <c r="Y267" s="235"/>
      <c r="Z267" s="235"/>
      <c r="AA267" s="235"/>
      <c r="AB267" s="235"/>
      <c r="AC267" s="235"/>
      <c r="AD267" s="235"/>
      <c r="AE267" s="235"/>
      <c r="AF267" s="235"/>
      <c r="AG267" s="235"/>
      <c r="AH267" s="235"/>
      <c r="AI267" s="235"/>
      <c r="AJ267" s="235"/>
      <c r="AK267" s="235"/>
      <c r="AL267" s="235"/>
      <c r="AM267" s="235"/>
      <c r="AN267" s="235"/>
      <c r="AO267" s="235"/>
      <c r="AP267" s="235"/>
      <c r="AQ267" s="235"/>
    </row>
    <row r="268" spans="3:43" s="87" customFormat="1" ht="11.25">
      <c r="C268" s="235"/>
      <c r="D268" s="235"/>
      <c r="E268" s="235"/>
      <c r="F268" s="235"/>
      <c r="G268" s="235"/>
      <c r="H268" s="235"/>
      <c r="I268" s="235"/>
      <c r="J268" s="235"/>
      <c r="K268" s="235"/>
      <c r="L268" s="235"/>
      <c r="M268" s="235"/>
      <c r="N268" s="235"/>
      <c r="O268" s="235"/>
      <c r="P268" s="235"/>
      <c r="Q268" s="235"/>
      <c r="R268" s="235"/>
      <c r="S268" s="235"/>
      <c r="T268" s="235"/>
      <c r="U268" s="235"/>
      <c r="V268" s="235"/>
      <c r="W268" s="235"/>
      <c r="X268" s="235"/>
      <c r="Y268" s="235"/>
      <c r="Z268" s="235"/>
      <c r="AA268" s="235"/>
      <c r="AB268" s="235"/>
      <c r="AC268" s="235"/>
      <c r="AD268" s="235"/>
      <c r="AE268" s="235"/>
      <c r="AF268" s="235"/>
      <c r="AG268" s="235"/>
      <c r="AH268" s="235"/>
      <c r="AI268" s="235"/>
      <c r="AJ268" s="235"/>
      <c r="AK268" s="235"/>
      <c r="AL268" s="235"/>
      <c r="AM268" s="235"/>
      <c r="AN268" s="235"/>
      <c r="AO268" s="235"/>
      <c r="AP268" s="235"/>
      <c r="AQ268" s="235"/>
    </row>
    <row r="269" spans="3:43" s="87" customFormat="1" ht="11.25">
      <c r="C269" s="235"/>
      <c r="D269" s="235"/>
      <c r="E269" s="235"/>
      <c r="F269" s="235"/>
      <c r="G269" s="235"/>
      <c r="H269" s="235"/>
      <c r="I269" s="235"/>
      <c r="J269" s="235"/>
      <c r="K269" s="235"/>
      <c r="L269" s="235"/>
      <c r="M269" s="235"/>
      <c r="N269" s="235"/>
      <c r="O269" s="235"/>
      <c r="P269" s="235"/>
      <c r="Q269" s="235"/>
      <c r="R269" s="235"/>
      <c r="S269" s="235"/>
      <c r="T269" s="235"/>
      <c r="U269" s="235"/>
      <c r="V269" s="235"/>
      <c r="W269" s="235"/>
      <c r="X269" s="235"/>
      <c r="Y269" s="235"/>
      <c r="Z269" s="235"/>
      <c r="AA269" s="235"/>
      <c r="AB269" s="235"/>
      <c r="AC269" s="235"/>
      <c r="AD269" s="235"/>
      <c r="AE269" s="235"/>
      <c r="AF269" s="235"/>
      <c r="AG269" s="235"/>
      <c r="AH269" s="235"/>
      <c r="AI269" s="235"/>
      <c r="AJ269" s="235"/>
      <c r="AK269" s="235"/>
      <c r="AL269" s="235"/>
      <c r="AM269" s="235"/>
      <c r="AN269" s="235"/>
      <c r="AO269" s="235"/>
      <c r="AP269" s="235"/>
      <c r="AQ269" s="235"/>
    </row>
    <row r="270" spans="3:43" s="87" customFormat="1" ht="11.25">
      <c r="C270" s="235"/>
      <c r="D270" s="235"/>
      <c r="E270" s="235"/>
      <c r="F270" s="235"/>
      <c r="G270" s="235"/>
      <c r="H270" s="235"/>
      <c r="I270" s="235"/>
      <c r="J270" s="235"/>
      <c r="K270" s="235"/>
      <c r="L270" s="235"/>
      <c r="M270" s="235"/>
      <c r="N270" s="235"/>
      <c r="O270" s="235"/>
      <c r="P270" s="235"/>
      <c r="Q270" s="235"/>
      <c r="R270" s="235"/>
      <c r="S270" s="235"/>
      <c r="T270" s="235"/>
      <c r="U270" s="235"/>
      <c r="V270" s="235"/>
      <c r="W270" s="235"/>
      <c r="X270" s="235"/>
      <c r="Y270" s="235"/>
      <c r="Z270" s="235"/>
      <c r="AA270" s="235"/>
      <c r="AB270" s="235"/>
      <c r="AC270" s="235"/>
      <c r="AD270" s="235"/>
      <c r="AE270" s="235"/>
      <c r="AF270" s="235"/>
      <c r="AG270" s="235"/>
      <c r="AH270" s="235"/>
      <c r="AI270" s="235"/>
      <c r="AJ270" s="235"/>
      <c r="AK270" s="235"/>
      <c r="AL270" s="235"/>
      <c r="AM270" s="235"/>
      <c r="AN270" s="235"/>
      <c r="AO270" s="235"/>
      <c r="AP270" s="235"/>
      <c r="AQ270" s="235"/>
    </row>
    <row r="271" spans="3:43" s="87" customFormat="1" ht="11.25">
      <c r="C271" s="235"/>
      <c r="D271" s="235"/>
      <c r="E271" s="235"/>
      <c r="F271" s="235"/>
      <c r="G271" s="235"/>
      <c r="H271" s="235"/>
      <c r="I271" s="235"/>
      <c r="J271" s="235"/>
      <c r="K271" s="235"/>
      <c r="L271" s="235"/>
      <c r="M271" s="235"/>
      <c r="N271" s="235"/>
      <c r="O271" s="235"/>
      <c r="P271" s="235"/>
      <c r="Q271" s="235"/>
      <c r="R271" s="235"/>
      <c r="S271" s="235"/>
      <c r="T271" s="235"/>
      <c r="U271" s="235"/>
      <c r="V271" s="235"/>
      <c r="W271" s="235"/>
      <c r="X271" s="235"/>
      <c r="Y271" s="235"/>
      <c r="Z271" s="235"/>
      <c r="AA271" s="235"/>
      <c r="AB271" s="235"/>
      <c r="AC271" s="235"/>
      <c r="AD271" s="235"/>
      <c r="AE271" s="235"/>
      <c r="AF271" s="235"/>
      <c r="AG271" s="235"/>
      <c r="AH271" s="235"/>
      <c r="AI271" s="235"/>
      <c r="AJ271" s="235"/>
      <c r="AK271" s="235"/>
      <c r="AL271" s="235"/>
      <c r="AM271" s="235"/>
      <c r="AN271" s="235"/>
      <c r="AO271" s="235"/>
      <c r="AP271" s="235"/>
      <c r="AQ271" s="235"/>
    </row>
    <row r="272" spans="3:43" s="87" customFormat="1" ht="11.25">
      <c r="C272" s="235"/>
      <c r="D272" s="235"/>
      <c r="E272" s="235"/>
      <c r="F272" s="235"/>
      <c r="G272" s="235"/>
      <c r="H272" s="235"/>
      <c r="I272" s="235"/>
      <c r="J272" s="235"/>
      <c r="K272" s="235"/>
      <c r="L272" s="235"/>
      <c r="M272" s="235"/>
      <c r="N272" s="235"/>
      <c r="O272" s="235"/>
      <c r="P272" s="235"/>
      <c r="Q272" s="235"/>
      <c r="R272" s="235"/>
      <c r="S272" s="235"/>
      <c r="T272" s="235"/>
      <c r="U272" s="235"/>
      <c r="V272" s="235"/>
      <c r="W272" s="235"/>
      <c r="X272" s="235"/>
      <c r="Y272" s="235"/>
      <c r="Z272" s="235"/>
      <c r="AA272" s="235"/>
      <c r="AB272" s="235"/>
      <c r="AC272" s="235"/>
      <c r="AD272" s="235"/>
      <c r="AE272" s="235"/>
      <c r="AF272" s="235"/>
      <c r="AG272" s="235"/>
      <c r="AH272" s="235"/>
      <c r="AI272" s="235"/>
      <c r="AJ272" s="235"/>
      <c r="AK272" s="235"/>
      <c r="AL272" s="235"/>
      <c r="AM272" s="235"/>
      <c r="AN272" s="235"/>
      <c r="AO272" s="235"/>
      <c r="AP272" s="235"/>
      <c r="AQ272" s="235"/>
    </row>
    <row r="273" spans="3:43" s="87" customFormat="1" ht="11.25">
      <c r="C273" s="235"/>
      <c r="D273" s="235"/>
      <c r="E273" s="235"/>
      <c r="F273" s="235"/>
      <c r="G273" s="235"/>
      <c r="H273" s="235"/>
      <c r="I273" s="235"/>
      <c r="J273" s="235"/>
      <c r="K273" s="235"/>
      <c r="L273" s="235"/>
      <c r="M273" s="235"/>
      <c r="N273" s="235"/>
      <c r="O273" s="235"/>
      <c r="P273" s="235"/>
      <c r="Q273" s="235"/>
      <c r="R273" s="235"/>
      <c r="S273" s="235"/>
      <c r="T273" s="235"/>
      <c r="U273" s="235"/>
      <c r="V273" s="235"/>
      <c r="W273" s="235"/>
      <c r="X273" s="235"/>
      <c r="Y273" s="235"/>
      <c r="Z273" s="235"/>
      <c r="AA273" s="235"/>
      <c r="AB273" s="235"/>
      <c r="AC273" s="235"/>
      <c r="AD273" s="235"/>
      <c r="AE273" s="235"/>
      <c r="AF273" s="235"/>
      <c r="AG273" s="235"/>
      <c r="AH273" s="235"/>
      <c r="AI273" s="235"/>
      <c r="AJ273" s="235"/>
      <c r="AK273" s="235"/>
      <c r="AL273" s="235"/>
      <c r="AM273" s="235"/>
      <c r="AN273" s="235"/>
      <c r="AO273" s="235"/>
      <c r="AP273" s="235"/>
      <c r="AQ273" s="235"/>
    </row>
    <row r="274" spans="3:43" s="87" customFormat="1" ht="11.25">
      <c r="C274" s="235"/>
      <c r="D274" s="235"/>
      <c r="E274" s="235"/>
      <c r="F274" s="235"/>
      <c r="G274" s="235"/>
      <c r="H274" s="235"/>
      <c r="I274" s="235"/>
      <c r="J274" s="235"/>
      <c r="K274" s="235"/>
      <c r="L274" s="235"/>
      <c r="M274" s="235"/>
      <c r="N274" s="235"/>
      <c r="O274" s="235"/>
      <c r="P274" s="235"/>
      <c r="Q274" s="235"/>
      <c r="R274" s="235"/>
      <c r="S274" s="235"/>
      <c r="T274" s="235"/>
      <c r="U274" s="235"/>
      <c r="V274" s="235"/>
      <c r="W274" s="235"/>
      <c r="X274" s="235"/>
      <c r="Y274" s="235"/>
      <c r="Z274" s="235"/>
      <c r="AA274" s="235"/>
      <c r="AB274" s="235"/>
      <c r="AC274" s="235"/>
      <c r="AD274" s="235"/>
      <c r="AE274" s="235"/>
      <c r="AF274" s="235"/>
      <c r="AG274" s="235"/>
      <c r="AH274" s="235"/>
      <c r="AI274" s="235"/>
      <c r="AJ274" s="235"/>
      <c r="AK274" s="235"/>
      <c r="AL274" s="235"/>
      <c r="AM274" s="235"/>
      <c r="AN274" s="235"/>
      <c r="AO274" s="235"/>
      <c r="AP274" s="235"/>
      <c r="AQ274" s="235"/>
    </row>
    <row r="275" spans="3:43" s="87" customFormat="1" ht="11.25">
      <c r="C275" s="235"/>
      <c r="D275" s="235"/>
      <c r="E275" s="235"/>
      <c r="F275" s="235"/>
      <c r="G275" s="235"/>
      <c r="H275" s="235"/>
      <c r="I275" s="235"/>
      <c r="J275" s="235"/>
      <c r="K275" s="235"/>
      <c r="L275" s="235"/>
      <c r="M275" s="235"/>
      <c r="N275" s="235"/>
      <c r="O275" s="235"/>
      <c r="P275" s="235"/>
      <c r="Q275" s="235"/>
      <c r="R275" s="235"/>
      <c r="S275" s="235"/>
      <c r="T275" s="235"/>
      <c r="U275" s="235"/>
      <c r="V275" s="235"/>
      <c r="W275" s="235"/>
      <c r="X275" s="235"/>
      <c r="Y275" s="235"/>
      <c r="Z275" s="235"/>
      <c r="AA275" s="235"/>
      <c r="AB275" s="235"/>
      <c r="AC275" s="235"/>
      <c r="AD275" s="235"/>
      <c r="AE275" s="235"/>
      <c r="AF275" s="235"/>
      <c r="AG275" s="235"/>
      <c r="AH275" s="235"/>
      <c r="AI275" s="235"/>
      <c r="AJ275" s="235"/>
      <c r="AK275" s="235"/>
      <c r="AL275" s="235"/>
      <c r="AM275" s="235"/>
      <c r="AN275" s="235"/>
      <c r="AO275" s="235"/>
      <c r="AP275" s="235"/>
      <c r="AQ275" s="235"/>
    </row>
    <row r="276" spans="3:43" s="87" customFormat="1" ht="11.25">
      <c r="C276" s="235"/>
      <c r="D276" s="235"/>
      <c r="E276" s="235"/>
      <c r="F276" s="235"/>
      <c r="G276" s="235"/>
      <c r="H276" s="235"/>
      <c r="I276" s="235"/>
      <c r="J276" s="235"/>
      <c r="K276" s="235"/>
      <c r="L276" s="235"/>
      <c r="M276" s="235"/>
      <c r="N276" s="235"/>
      <c r="O276" s="235"/>
      <c r="P276" s="235"/>
      <c r="Q276" s="235"/>
      <c r="R276" s="235"/>
      <c r="S276" s="235"/>
      <c r="T276" s="235"/>
      <c r="U276" s="235"/>
      <c r="V276" s="235"/>
      <c r="W276" s="235"/>
      <c r="X276" s="235"/>
      <c r="Y276" s="235"/>
      <c r="Z276" s="235"/>
      <c r="AA276" s="235"/>
      <c r="AB276" s="235"/>
      <c r="AC276" s="235"/>
      <c r="AD276" s="235"/>
      <c r="AE276" s="235"/>
      <c r="AF276" s="235"/>
      <c r="AG276" s="235"/>
      <c r="AH276" s="235"/>
      <c r="AI276" s="235"/>
      <c r="AJ276" s="235"/>
      <c r="AK276" s="235"/>
      <c r="AL276" s="235"/>
      <c r="AM276" s="235"/>
      <c r="AN276" s="235"/>
      <c r="AO276" s="235"/>
      <c r="AP276" s="235"/>
      <c r="AQ276" s="235"/>
    </row>
    <row r="277" spans="3:43" s="87" customFormat="1" ht="11.25">
      <c r="C277" s="235"/>
      <c r="D277" s="235"/>
      <c r="E277" s="235"/>
      <c r="F277" s="235"/>
      <c r="G277" s="235"/>
      <c r="H277" s="235"/>
      <c r="I277" s="235"/>
      <c r="J277" s="235"/>
      <c r="K277" s="235"/>
      <c r="L277" s="235"/>
      <c r="M277" s="235"/>
      <c r="N277" s="235"/>
      <c r="O277" s="235"/>
      <c r="P277" s="235"/>
      <c r="Q277" s="235"/>
      <c r="R277" s="235"/>
      <c r="S277" s="235"/>
      <c r="T277" s="235"/>
      <c r="U277" s="235"/>
      <c r="V277" s="235"/>
      <c r="W277" s="235"/>
      <c r="X277" s="235"/>
      <c r="Y277" s="235"/>
      <c r="Z277" s="235"/>
      <c r="AA277" s="235"/>
      <c r="AB277" s="235"/>
      <c r="AC277" s="235"/>
      <c r="AD277" s="235"/>
      <c r="AE277" s="235"/>
      <c r="AF277" s="235"/>
      <c r="AG277" s="235"/>
      <c r="AH277" s="235"/>
      <c r="AI277" s="235"/>
      <c r="AJ277" s="235"/>
      <c r="AK277" s="235"/>
      <c r="AL277" s="235"/>
      <c r="AM277" s="235"/>
      <c r="AN277" s="235"/>
      <c r="AO277" s="235"/>
      <c r="AP277" s="235"/>
      <c r="AQ277" s="235"/>
    </row>
    <row r="278" spans="3:43" s="87" customFormat="1" ht="11.25">
      <c r="C278" s="235"/>
      <c r="D278" s="235"/>
      <c r="E278" s="235"/>
      <c r="F278" s="235"/>
      <c r="G278" s="235"/>
      <c r="H278" s="235"/>
      <c r="I278" s="235"/>
      <c r="J278" s="235"/>
      <c r="K278" s="235"/>
      <c r="L278" s="235"/>
      <c r="M278" s="235"/>
      <c r="N278" s="235"/>
      <c r="O278" s="235"/>
      <c r="P278" s="235"/>
      <c r="Q278" s="235"/>
      <c r="R278" s="235"/>
      <c r="S278" s="235"/>
      <c r="T278" s="235"/>
      <c r="U278" s="235"/>
      <c r="V278" s="235"/>
      <c r="W278" s="235"/>
      <c r="X278" s="235"/>
      <c r="Y278" s="235"/>
      <c r="Z278" s="235"/>
      <c r="AA278" s="235"/>
      <c r="AB278" s="235"/>
      <c r="AC278" s="235"/>
      <c r="AD278" s="235"/>
      <c r="AE278" s="235"/>
      <c r="AF278" s="235"/>
      <c r="AG278" s="235"/>
      <c r="AH278" s="235"/>
      <c r="AI278" s="235"/>
      <c r="AJ278" s="235"/>
      <c r="AK278" s="235"/>
      <c r="AL278" s="235"/>
      <c r="AM278" s="235"/>
      <c r="AN278" s="235"/>
      <c r="AO278" s="235"/>
      <c r="AP278" s="235"/>
      <c r="AQ278" s="235"/>
    </row>
    <row r="279" spans="3:43" s="87" customFormat="1" ht="11.25">
      <c r="C279" s="235"/>
      <c r="D279" s="235"/>
      <c r="E279" s="235"/>
      <c r="F279" s="235"/>
      <c r="G279" s="235"/>
      <c r="H279" s="235"/>
      <c r="I279" s="235"/>
      <c r="J279" s="235"/>
      <c r="K279" s="235"/>
      <c r="L279" s="235"/>
      <c r="M279" s="235"/>
      <c r="N279" s="235"/>
      <c r="O279" s="235"/>
      <c r="P279" s="235"/>
      <c r="Q279" s="235"/>
      <c r="R279" s="235"/>
      <c r="S279" s="235"/>
      <c r="T279" s="235"/>
      <c r="U279" s="235"/>
      <c r="V279" s="235"/>
      <c r="W279" s="235"/>
      <c r="X279" s="235"/>
      <c r="Y279" s="235"/>
      <c r="Z279" s="235"/>
      <c r="AA279" s="235"/>
      <c r="AB279" s="235"/>
      <c r="AC279" s="235"/>
      <c r="AD279" s="235"/>
      <c r="AE279" s="235"/>
      <c r="AF279" s="235"/>
      <c r="AG279" s="235"/>
      <c r="AH279" s="235"/>
      <c r="AI279" s="235"/>
      <c r="AJ279" s="235"/>
      <c r="AK279" s="235"/>
      <c r="AL279" s="235"/>
      <c r="AM279" s="235"/>
      <c r="AN279" s="235"/>
      <c r="AO279" s="235"/>
      <c r="AP279" s="235"/>
      <c r="AQ279" s="235"/>
    </row>
    <row r="280" spans="3:43" s="87" customFormat="1" ht="11.25">
      <c r="C280" s="235"/>
      <c r="D280" s="235"/>
      <c r="E280" s="235"/>
      <c r="F280" s="235"/>
      <c r="G280" s="235"/>
      <c r="H280" s="235"/>
      <c r="I280" s="235"/>
      <c r="J280" s="235"/>
      <c r="K280" s="235"/>
      <c r="L280" s="235"/>
      <c r="M280" s="235"/>
      <c r="N280" s="235"/>
      <c r="O280" s="235"/>
      <c r="P280" s="235"/>
      <c r="Q280" s="235"/>
      <c r="R280" s="235"/>
      <c r="S280" s="235"/>
      <c r="T280" s="235"/>
      <c r="U280" s="235"/>
      <c r="V280" s="235"/>
      <c r="W280" s="235"/>
      <c r="X280" s="235"/>
      <c r="Y280" s="235"/>
      <c r="Z280" s="235"/>
      <c r="AA280" s="235"/>
      <c r="AB280" s="235"/>
      <c r="AC280" s="235"/>
      <c r="AD280" s="235"/>
      <c r="AE280" s="235"/>
      <c r="AF280" s="235"/>
      <c r="AG280" s="235"/>
      <c r="AH280" s="235"/>
      <c r="AI280" s="235"/>
      <c r="AJ280" s="235"/>
      <c r="AK280" s="235"/>
      <c r="AL280" s="235"/>
      <c r="AM280" s="235"/>
      <c r="AN280" s="235"/>
      <c r="AO280" s="235"/>
      <c r="AP280" s="235"/>
      <c r="AQ280" s="235"/>
    </row>
    <row r="281" spans="3:43" s="87" customFormat="1" ht="11.25">
      <c r="C281" s="235"/>
      <c r="D281" s="235"/>
      <c r="E281" s="235"/>
      <c r="F281" s="235"/>
      <c r="G281" s="235"/>
      <c r="H281" s="235"/>
      <c r="I281" s="235"/>
      <c r="J281" s="235"/>
      <c r="K281" s="235"/>
      <c r="L281" s="235"/>
      <c r="M281" s="235"/>
      <c r="N281" s="235"/>
      <c r="O281" s="235"/>
      <c r="P281" s="235"/>
      <c r="Q281" s="235"/>
      <c r="R281" s="235"/>
      <c r="S281" s="235"/>
      <c r="T281" s="235"/>
      <c r="U281" s="235"/>
      <c r="V281" s="235"/>
      <c r="W281" s="235"/>
      <c r="X281" s="235"/>
      <c r="Y281" s="235"/>
      <c r="Z281" s="235"/>
      <c r="AA281" s="235"/>
      <c r="AB281" s="235"/>
      <c r="AC281" s="235"/>
      <c r="AD281" s="235"/>
      <c r="AE281" s="235"/>
      <c r="AF281" s="235"/>
      <c r="AG281" s="235"/>
      <c r="AH281" s="235"/>
      <c r="AI281" s="235"/>
      <c r="AJ281" s="235"/>
      <c r="AK281" s="235"/>
      <c r="AL281" s="235"/>
      <c r="AM281" s="235"/>
      <c r="AN281" s="235"/>
      <c r="AO281" s="235"/>
      <c r="AP281" s="235"/>
      <c r="AQ281" s="235"/>
    </row>
    <row r="282" spans="3:43" s="87" customFormat="1" ht="11.25">
      <c r="C282" s="235"/>
      <c r="D282" s="235"/>
      <c r="E282" s="235"/>
      <c r="F282" s="235"/>
      <c r="G282" s="235"/>
      <c r="H282" s="235"/>
      <c r="I282" s="235"/>
      <c r="J282" s="235"/>
      <c r="K282" s="235"/>
      <c r="L282" s="235"/>
      <c r="M282" s="235"/>
      <c r="N282" s="235"/>
      <c r="O282" s="235"/>
      <c r="P282" s="235"/>
      <c r="Q282" s="235"/>
      <c r="R282" s="235"/>
      <c r="S282" s="235"/>
      <c r="T282" s="235"/>
      <c r="U282" s="235"/>
      <c r="V282" s="235"/>
      <c r="W282" s="235"/>
      <c r="X282" s="235"/>
      <c r="Y282" s="235"/>
      <c r="Z282" s="235"/>
      <c r="AA282" s="235"/>
      <c r="AB282" s="235"/>
      <c r="AC282" s="235"/>
      <c r="AD282" s="235"/>
      <c r="AE282" s="235"/>
      <c r="AF282" s="235"/>
      <c r="AG282" s="235"/>
      <c r="AH282" s="235"/>
      <c r="AI282" s="235"/>
      <c r="AJ282" s="235"/>
      <c r="AK282" s="235"/>
      <c r="AL282" s="235"/>
      <c r="AM282" s="235"/>
      <c r="AN282" s="235"/>
      <c r="AO282" s="235"/>
      <c r="AP282" s="235"/>
      <c r="AQ282" s="235"/>
    </row>
    <row r="283" spans="3:43" s="87" customFormat="1" ht="11.25">
      <c r="C283" s="235"/>
      <c r="D283" s="235"/>
      <c r="E283" s="235"/>
      <c r="F283" s="235"/>
      <c r="G283" s="235"/>
      <c r="H283" s="235"/>
      <c r="I283" s="235"/>
      <c r="J283" s="235"/>
      <c r="K283" s="235"/>
      <c r="L283" s="235"/>
      <c r="M283" s="235"/>
      <c r="N283" s="235"/>
      <c r="O283" s="235"/>
      <c r="P283" s="235"/>
      <c r="Q283" s="235"/>
      <c r="R283" s="235"/>
      <c r="S283" s="235"/>
      <c r="T283" s="235"/>
      <c r="U283" s="235"/>
      <c r="V283" s="235"/>
      <c r="W283" s="235"/>
      <c r="X283" s="235"/>
      <c r="Y283" s="235"/>
      <c r="Z283" s="235"/>
      <c r="AA283" s="235"/>
      <c r="AB283" s="235"/>
      <c r="AC283" s="235"/>
      <c r="AD283" s="235"/>
      <c r="AE283" s="235"/>
      <c r="AF283" s="235"/>
      <c r="AG283" s="235"/>
      <c r="AH283" s="235"/>
      <c r="AI283" s="235"/>
      <c r="AJ283" s="235"/>
      <c r="AK283" s="235"/>
      <c r="AL283" s="235"/>
      <c r="AM283" s="235"/>
      <c r="AN283" s="235"/>
      <c r="AO283" s="235"/>
      <c r="AP283" s="235"/>
      <c r="AQ283" s="235"/>
    </row>
    <row r="284" spans="3:43" s="87" customFormat="1" ht="11.25">
      <c r="C284" s="235"/>
      <c r="D284" s="235"/>
      <c r="E284" s="235"/>
      <c r="F284" s="235"/>
      <c r="G284" s="235"/>
      <c r="H284" s="235"/>
      <c r="I284" s="235"/>
      <c r="J284" s="235"/>
      <c r="K284" s="235"/>
      <c r="L284" s="235"/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5"/>
      <c r="Z284" s="235"/>
      <c r="AA284" s="235"/>
      <c r="AB284" s="235"/>
      <c r="AC284" s="235"/>
      <c r="AD284" s="235"/>
      <c r="AE284" s="235"/>
      <c r="AF284" s="235"/>
      <c r="AG284" s="235"/>
      <c r="AH284" s="235"/>
      <c r="AI284" s="235"/>
      <c r="AJ284" s="235"/>
      <c r="AK284" s="235"/>
      <c r="AL284" s="235"/>
      <c r="AM284" s="235"/>
      <c r="AN284" s="235"/>
      <c r="AO284" s="235"/>
      <c r="AP284" s="235"/>
      <c r="AQ284" s="235"/>
    </row>
    <row r="285" spans="3:43" s="87" customFormat="1" ht="11.25">
      <c r="C285" s="235"/>
      <c r="D285" s="235"/>
      <c r="E285" s="235"/>
      <c r="F285" s="235"/>
      <c r="G285" s="235"/>
      <c r="H285" s="235"/>
      <c r="I285" s="235"/>
      <c r="J285" s="235"/>
      <c r="K285" s="235"/>
      <c r="L285" s="235"/>
      <c r="M285" s="235"/>
      <c r="N285" s="235"/>
      <c r="O285" s="235"/>
      <c r="P285" s="235"/>
      <c r="Q285" s="235"/>
      <c r="R285" s="235"/>
      <c r="S285" s="235"/>
      <c r="T285" s="235"/>
      <c r="U285" s="235"/>
      <c r="V285" s="235"/>
      <c r="W285" s="235"/>
      <c r="X285" s="235"/>
      <c r="Y285" s="235"/>
      <c r="Z285" s="235"/>
      <c r="AA285" s="235"/>
      <c r="AB285" s="235"/>
      <c r="AC285" s="235"/>
      <c r="AD285" s="235"/>
      <c r="AE285" s="235"/>
      <c r="AF285" s="235"/>
      <c r="AG285" s="235"/>
      <c r="AH285" s="235"/>
      <c r="AI285" s="235"/>
      <c r="AJ285" s="235"/>
      <c r="AK285" s="235"/>
      <c r="AL285" s="235"/>
      <c r="AM285" s="235"/>
      <c r="AN285" s="235"/>
      <c r="AO285" s="235"/>
      <c r="AP285" s="235"/>
      <c r="AQ285" s="235"/>
    </row>
    <row r="286" spans="3:43" s="87" customFormat="1" ht="11.25">
      <c r="C286" s="235"/>
      <c r="D286" s="235"/>
      <c r="E286" s="235"/>
      <c r="F286" s="235"/>
      <c r="G286" s="235"/>
      <c r="H286" s="235"/>
      <c r="I286" s="235"/>
      <c r="J286" s="235"/>
      <c r="K286" s="235"/>
      <c r="L286" s="235"/>
      <c r="M286" s="235"/>
      <c r="N286" s="235"/>
      <c r="O286" s="235"/>
      <c r="P286" s="235"/>
      <c r="Q286" s="235"/>
      <c r="R286" s="235"/>
      <c r="S286" s="235"/>
      <c r="T286" s="235"/>
      <c r="U286" s="235"/>
      <c r="V286" s="235"/>
      <c r="W286" s="235"/>
      <c r="X286" s="235"/>
      <c r="Y286" s="235"/>
      <c r="Z286" s="235"/>
      <c r="AA286" s="235"/>
      <c r="AB286" s="235"/>
      <c r="AC286" s="235"/>
      <c r="AD286" s="235"/>
      <c r="AE286" s="235"/>
      <c r="AF286" s="235"/>
      <c r="AG286" s="235"/>
      <c r="AH286" s="235"/>
      <c r="AI286" s="235"/>
      <c r="AJ286" s="235"/>
      <c r="AK286" s="235"/>
      <c r="AL286" s="235"/>
      <c r="AM286" s="235"/>
      <c r="AN286" s="235"/>
      <c r="AO286" s="235"/>
      <c r="AP286" s="235"/>
      <c r="AQ286" s="235"/>
    </row>
    <row r="287" spans="3:43" s="87" customFormat="1" ht="11.25">
      <c r="C287" s="235"/>
      <c r="D287" s="235"/>
      <c r="E287" s="235"/>
      <c r="F287" s="235"/>
      <c r="G287" s="235"/>
      <c r="H287" s="235"/>
      <c r="I287" s="235"/>
      <c r="J287" s="235"/>
      <c r="K287" s="235"/>
      <c r="L287" s="235"/>
      <c r="M287" s="235"/>
      <c r="N287" s="235"/>
      <c r="O287" s="235"/>
      <c r="P287" s="235"/>
      <c r="Q287" s="235"/>
      <c r="R287" s="235"/>
      <c r="S287" s="235"/>
      <c r="T287" s="235"/>
      <c r="U287" s="235"/>
      <c r="V287" s="235"/>
      <c r="W287" s="235"/>
      <c r="X287" s="235"/>
      <c r="Y287" s="235"/>
      <c r="Z287" s="235"/>
      <c r="AA287" s="235"/>
      <c r="AB287" s="235"/>
      <c r="AC287" s="235"/>
      <c r="AD287" s="235"/>
      <c r="AE287" s="235"/>
      <c r="AF287" s="235"/>
      <c r="AG287" s="235"/>
      <c r="AH287" s="235"/>
      <c r="AI287" s="235"/>
      <c r="AJ287" s="235"/>
      <c r="AK287" s="235"/>
      <c r="AL287" s="235"/>
      <c r="AM287" s="235"/>
      <c r="AN287" s="235"/>
      <c r="AO287" s="235"/>
      <c r="AP287" s="235"/>
      <c r="AQ287" s="235"/>
    </row>
    <row r="288" spans="3:43" s="87" customFormat="1" ht="11.25">
      <c r="C288" s="235"/>
      <c r="D288" s="235"/>
      <c r="E288" s="235"/>
      <c r="F288" s="235"/>
      <c r="G288" s="235"/>
      <c r="H288" s="235"/>
      <c r="I288" s="235"/>
      <c r="J288" s="235"/>
      <c r="K288" s="235"/>
      <c r="L288" s="235"/>
      <c r="M288" s="235"/>
      <c r="N288" s="235"/>
      <c r="O288" s="235"/>
      <c r="P288" s="235"/>
      <c r="Q288" s="235"/>
      <c r="R288" s="235"/>
      <c r="S288" s="235"/>
      <c r="T288" s="235"/>
      <c r="U288" s="235"/>
      <c r="V288" s="235"/>
      <c r="W288" s="235"/>
      <c r="X288" s="235"/>
      <c r="Y288" s="235"/>
      <c r="Z288" s="235"/>
      <c r="AA288" s="235"/>
      <c r="AB288" s="235"/>
      <c r="AC288" s="235"/>
      <c r="AD288" s="235"/>
      <c r="AE288" s="235"/>
      <c r="AF288" s="235"/>
      <c r="AG288" s="235"/>
      <c r="AH288" s="235"/>
      <c r="AI288" s="235"/>
      <c r="AJ288" s="235"/>
      <c r="AK288" s="235"/>
      <c r="AL288" s="235"/>
      <c r="AM288" s="235"/>
      <c r="AN288" s="235"/>
      <c r="AO288" s="235"/>
      <c r="AP288" s="235"/>
      <c r="AQ288" s="235"/>
    </row>
    <row r="289" spans="3:43" s="87" customFormat="1" ht="11.25">
      <c r="C289" s="235"/>
      <c r="D289" s="235"/>
      <c r="E289" s="235"/>
      <c r="F289" s="235"/>
      <c r="G289" s="235"/>
      <c r="H289" s="235"/>
      <c r="I289" s="235"/>
      <c r="J289" s="235"/>
      <c r="K289" s="235"/>
      <c r="L289" s="235"/>
      <c r="M289" s="235"/>
      <c r="N289" s="235"/>
      <c r="O289" s="235"/>
      <c r="P289" s="235"/>
      <c r="Q289" s="235"/>
      <c r="R289" s="235"/>
      <c r="S289" s="235"/>
      <c r="T289" s="235"/>
      <c r="U289" s="235"/>
      <c r="V289" s="235"/>
      <c r="W289" s="235"/>
      <c r="X289" s="235"/>
      <c r="Y289" s="235"/>
      <c r="Z289" s="235"/>
      <c r="AA289" s="235"/>
      <c r="AB289" s="235"/>
      <c r="AC289" s="235"/>
      <c r="AD289" s="235"/>
      <c r="AE289" s="235"/>
      <c r="AF289" s="235"/>
      <c r="AG289" s="235"/>
      <c r="AH289" s="235"/>
      <c r="AI289" s="235"/>
      <c r="AJ289" s="235"/>
      <c r="AK289" s="235"/>
      <c r="AL289" s="235"/>
      <c r="AM289" s="235"/>
      <c r="AN289" s="235"/>
      <c r="AO289" s="235"/>
      <c r="AP289" s="235"/>
      <c r="AQ289" s="235"/>
    </row>
    <row r="290" spans="3:43" s="87" customFormat="1" ht="11.25">
      <c r="C290" s="235"/>
      <c r="D290" s="235"/>
      <c r="E290" s="235"/>
      <c r="F290" s="235"/>
      <c r="G290" s="235"/>
      <c r="H290" s="235"/>
      <c r="I290" s="235"/>
      <c r="J290" s="235"/>
      <c r="K290" s="235"/>
      <c r="L290" s="235"/>
      <c r="M290" s="235"/>
      <c r="N290" s="235"/>
      <c r="O290" s="235"/>
      <c r="P290" s="235"/>
      <c r="Q290" s="235"/>
      <c r="R290" s="235"/>
      <c r="S290" s="235"/>
      <c r="T290" s="235"/>
      <c r="U290" s="235"/>
      <c r="V290" s="235"/>
      <c r="W290" s="235"/>
      <c r="X290" s="235"/>
      <c r="Y290" s="235"/>
      <c r="Z290" s="235"/>
      <c r="AA290" s="235"/>
      <c r="AB290" s="235"/>
      <c r="AC290" s="235"/>
      <c r="AD290" s="235"/>
      <c r="AE290" s="235"/>
      <c r="AF290" s="235"/>
      <c r="AG290" s="235"/>
      <c r="AH290" s="235"/>
      <c r="AI290" s="235"/>
      <c r="AJ290" s="235"/>
      <c r="AK290" s="235"/>
      <c r="AL290" s="235"/>
      <c r="AM290" s="235"/>
      <c r="AN290" s="235"/>
      <c r="AO290" s="235"/>
      <c r="AP290" s="235"/>
      <c r="AQ290" s="235"/>
    </row>
    <row r="291" spans="3:43" s="87" customFormat="1" ht="11.25">
      <c r="C291" s="235"/>
      <c r="D291" s="235"/>
      <c r="E291" s="235"/>
      <c r="F291" s="235"/>
      <c r="G291" s="235"/>
      <c r="H291" s="235"/>
      <c r="I291" s="235"/>
      <c r="J291" s="235"/>
      <c r="K291" s="235"/>
      <c r="L291" s="235"/>
      <c r="M291" s="235"/>
      <c r="N291" s="235"/>
      <c r="O291" s="235"/>
      <c r="P291" s="235"/>
      <c r="Q291" s="235"/>
      <c r="R291" s="235"/>
      <c r="S291" s="235"/>
      <c r="T291" s="235"/>
      <c r="U291" s="235"/>
      <c r="V291" s="235"/>
      <c r="W291" s="235"/>
      <c r="X291" s="235"/>
      <c r="Y291" s="235"/>
      <c r="Z291" s="235"/>
      <c r="AA291" s="235"/>
      <c r="AB291" s="235"/>
      <c r="AC291" s="235"/>
      <c r="AD291" s="235"/>
      <c r="AE291" s="235"/>
      <c r="AF291" s="235"/>
      <c r="AG291" s="235"/>
      <c r="AH291" s="235"/>
      <c r="AI291" s="235"/>
      <c r="AJ291" s="235"/>
      <c r="AK291" s="235"/>
      <c r="AL291" s="235"/>
      <c r="AM291" s="235"/>
      <c r="AN291" s="235"/>
      <c r="AO291" s="235"/>
      <c r="AP291" s="235"/>
      <c r="AQ291" s="235"/>
    </row>
    <row r="292" spans="3:43" s="87" customFormat="1" ht="11.25">
      <c r="C292" s="235"/>
      <c r="D292" s="235"/>
      <c r="E292" s="235"/>
      <c r="F292" s="235"/>
      <c r="G292" s="235"/>
      <c r="H292" s="235"/>
      <c r="I292" s="235"/>
      <c r="J292" s="235"/>
      <c r="K292" s="235"/>
      <c r="L292" s="235"/>
      <c r="M292" s="235"/>
      <c r="N292" s="235"/>
      <c r="O292" s="235"/>
      <c r="P292" s="235"/>
      <c r="Q292" s="235"/>
      <c r="R292" s="235"/>
      <c r="S292" s="235"/>
      <c r="T292" s="235"/>
      <c r="U292" s="235"/>
      <c r="V292" s="235"/>
      <c r="W292" s="235"/>
      <c r="X292" s="235"/>
      <c r="Y292" s="235"/>
      <c r="Z292" s="235"/>
      <c r="AA292" s="235"/>
      <c r="AB292" s="235"/>
      <c r="AC292" s="235"/>
      <c r="AD292" s="235"/>
      <c r="AE292" s="235"/>
      <c r="AF292" s="235"/>
      <c r="AG292" s="235"/>
      <c r="AH292" s="235"/>
      <c r="AI292" s="235"/>
      <c r="AJ292" s="235"/>
      <c r="AK292" s="235"/>
      <c r="AL292" s="235"/>
      <c r="AM292" s="235"/>
      <c r="AN292" s="235"/>
      <c r="AO292" s="235"/>
      <c r="AP292" s="235"/>
      <c r="AQ292" s="235"/>
    </row>
    <row r="293" spans="3:43" s="87" customFormat="1" ht="11.25">
      <c r="C293" s="235"/>
      <c r="D293" s="235"/>
      <c r="E293" s="235"/>
      <c r="F293" s="235"/>
      <c r="G293" s="235"/>
      <c r="H293" s="235"/>
      <c r="I293" s="235"/>
      <c r="J293" s="235"/>
      <c r="K293" s="235"/>
      <c r="L293" s="235"/>
      <c r="M293" s="235"/>
      <c r="N293" s="235"/>
      <c r="O293" s="235"/>
      <c r="P293" s="235"/>
      <c r="Q293" s="235"/>
      <c r="R293" s="235"/>
      <c r="S293" s="235"/>
      <c r="T293" s="235"/>
      <c r="U293" s="235"/>
      <c r="V293" s="235"/>
      <c r="W293" s="235"/>
      <c r="X293" s="235"/>
      <c r="Y293" s="235"/>
      <c r="Z293" s="235"/>
      <c r="AA293" s="235"/>
      <c r="AB293" s="235"/>
      <c r="AC293" s="235"/>
      <c r="AD293" s="235"/>
      <c r="AE293" s="235"/>
      <c r="AF293" s="235"/>
      <c r="AG293" s="235"/>
      <c r="AH293" s="235"/>
      <c r="AI293" s="235"/>
      <c r="AJ293" s="235"/>
      <c r="AK293" s="235"/>
      <c r="AL293" s="235"/>
      <c r="AM293" s="235"/>
      <c r="AN293" s="235"/>
      <c r="AO293" s="235"/>
      <c r="AP293" s="235"/>
      <c r="AQ293" s="235"/>
    </row>
    <row r="294" spans="3:43" s="87" customFormat="1" ht="11.25">
      <c r="C294" s="235"/>
      <c r="D294" s="235"/>
      <c r="E294" s="235"/>
      <c r="F294" s="235"/>
      <c r="G294" s="235"/>
      <c r="H294" s="235"/>
      <c r="I294" s="235"/>
      <c r="J294" s="235"/>
      <c r="K294" s="235"/>
      <c r="L294" s="235"/>
      <c r="M294" s="235"/>
      <c r="N294" s="235"/>
      <c r="O294" s="235"/>
      <c r="P294" s="235"/>
      <c r="Q294" s="235"/>
      <c r="R294" s="235"/>
      <c r="S294" s="235"/>
      <c r="T294" s="235"/>
      <c r="U294" s="235"/>
      <c r="V294" s="235"/>
      <c r="W294" s="235"/>
      <c r="X294" s="235"/>
      <c r="Y294" s="235"/>
      <c r="Z294" s="235"/>
      <c r="AA294" s="235"/>
      <c r="AB294" s="235"/>
      <c r="AC294" s="235"/>
      <c r="AD294" s="235"/>
      <c r="AE294" s="235"/>
      <c r="AF294" s="235"/>
      <c r="AG294" s="235"/>
      <c r="AH294" s="235"/>
      <c r="AI294" s="235"/>
      <c r="AJ294" s="235"/>
      <c r="AK294" s="235"/>
      <c r="AL294" s="235"/>
      <c r="AM294" s="235"/>
      <c r="AN294" s="235"/>
      <c r="AO294" s="235"/>
      <c r="AP294" s="235"/>
      <c r="AQ294" s="235"/>
    </row>
    <row r="295" spans="3:43" s="87" customFormat="1" ht="11.25">
      <c r="C295" s="235"/>
      <c r="D295" s="235"/>
      <c r="E295" s="235"/>
      <c r="F295" s="235"/>
      <c r="G295" s="235"/>
      <c r="H295" s="235"/>
      <c r="I295" s="235"/>
      <c r="J295" s="235"/>
      <c r="K295" s="235"/>
      <c r="L295" s="235"/>
      <c r="M295" s="235"/>
      <c r="N295" s="235"/>
      <c r="O295" s="235"/>
      <c r="P295" s="235"/>
      <c r="Q295" s="235"/>
      <c r="R295" s="235"/>
      <c r="S295" s="235"/>
      <c r="T295" s="235"/>
      <c r="U295" s="235"/>
      <c r="V295" s="235"/>
      <c r="W295" s="235"/>
      <c r="X295" s="235"/>
      <c r="Y295" s="235"/>
      <c r="Z295" s="235"/>
      <c r="AA295" s="235"/>
      <c r="AB295" s="235"/>
      <c r="AC295" s="235"/>
      <c r="AD295" s="235"/>
      <c r="AE295" s="235"/>
      <c r="AF295" s="235"/>
      <c r="AG295" s="235"/>
      <c r="AH295" s="235"/>
      <c r="AI295" s="235"/>
      <c r="AJ295" s="235"/>
      <c r="AK295" s="235"/>
      <c r="AL295" s="235"/>
      <c r="AM295" s="235"/>
      <c r="AN295" s="235"/>
      <c r="AO295" s="235"/>
      <c r="AP295" s="235"/>
      <c r="AQ295" s="235"/>
    </row>
    <row r="296" spans="3:43" s="87" customFormat="1" ht="11.25">
      <c r="C296" s="235"/>
      <c r="D296" s="235"/>
      <c r="E296" s="235"/>
      <c r="F296" s="235"/>
      <c r="G296" s="235"/>
      <c r="H296" s="235"/>
      <c r="I296" s="235"/>
      <c r="J296" s="235"/>
      <c r="K296" s="235"/>
      <c r="L296" s="235"/>
      <c r="M296" s="235"/>
      <c r="N296" s="235"/>
      <c r="O296" s="235"/>
      <c r="P296" s="235"/>
      <c r="Q296" s="235"/>
      <c r="R296" s="235"/>
      <c r="S296" s="235"/>
      <c r="T296" s="235"/>
      <c r="U296" s="235"/>
      <c r="V296" s="235"/>
      <c r="W296" s="235"/>
      <c r="X296" s="235"/>
      <c r="Y296" s="235"/>
      <c r="Z296" s="235"/>
      <c r="AA296" s="235"/>
      <c r="AB296" s="235"/>
      <c r="AC296" s="235"/>
      <c r="AD296" s="235"/>
      <c r="AE296" s="235"/>
      <c r="AF296" s="235"/>
      <c r="AG296" s="235"/>
      <c r="AH296" s="235"/>
      <c r="AI296" s="235"/>
      <c r="AJ296" s="235"/>
      <c r="AK296" s="235"/>
      <c r="AL296" s="235"/>
      <c r="AM296" s="235"/>
      <c r="AN296" s="235"/>
      <c r="AO296" s="235"/>
      <c r="AP296" s="235"/>
      <c r="AQ296" s="235"/>
    </row>
    <row r="297" spans="3:43" s="87" customFormat="1" ht="11.25">
      <c r="C297" s="235"/>
      <c r="D297" s="235"/>
      <c r="E297" s="235"/>
      <c r="F297" s="235"/>
      <c r="G297" s="235"/>
      <c r="H297" s="235"/>
      <c r="I297" s="235"/>
      <c r="J297" s="235"/>
      <c r="K297" s="235"/>
      <c r="L297" s="235"/>
      <c r="M297" s="235"/>
      <c r="N297" s="235"/>
      <c r="O297" s="235"/>
      <c r="P297" s="235"/>
      <c r="Q297" s="235"/>
      <c r="R297" s="235"/>
      <c r="S297" s="235"/>
      <c r="T297" s="235"/>
      <c r="U297" s="235"/>
      <c r="V297" s="235"/>
      <c r="W297" s="235"/>
      <c r="X297" s="235"/>
      <c r="Y297" s="235"/>
      <c r="Z297" s="235"/>
      <c r="AA297" s="235"/>
      <c r="AB297" s="235"/>
      <c r="AC297" s="235"/>
      <c r="AD297" s="235"/>
      <c r="AE297" s="235"/>
      <c r="AF297" s="235"/>
      <c r="AG297" s="235"/>
      <c r="AH297" s="235"/>
      <c r="AI297" s="235"/>
      <c r="AJ297" s="235"/>
      <c r="AK297" s="235"/>
      <c r="AL297" s="235"/>
      <c r="AM297" s="235"/>
      <c r="AN297" s="235"/>
      <c r="AO297" s="235"/>
      <c r="AP297" s="235"/>
      <c r="AQ297" s="235"/>
    </row>
    <row r="298" spans="3:43" s="87" customFormat="1" ht="11.25">
      <c r="C298" s="235"/>
      <c r="D298" s="235"/>
      <c r="E298" s="235"/>
      <c r="F298" s="235"/>
      <c r="G298" s="235"/>
      <c r="H298" s="235"/>
      <c r="I298" s="235"/>
      <c r="J298" s="235"/>
      <c r="K298" s="235"/>
      <c r="L298" s="235"/>
      <c r="M298" s="235"/>
      <c r="N298" s="235"/>
      <c r="O298" s="235"/>
      <c r="P298" s="235"/>
      <c r="Q298" s="235"/>
      <c r="R298" s="235"/>
      <c r="S298" s="235"/>
      <c r="T298" s="235"/>
      <c r="U298" s="235"/>
      <c r="V298" s="235"/>
      <c r="W298" s="235"/>
      <c r="X298" s="235"/>
      <c r="Y298" s="235"/>
      <c r="Z298" s="235"/>
      <c r="AA298" s="235"/>
      <c r="AB298" s="235"/>
      <c r="AC298" s="235"/>
      <c r="AD298" s="235"/>
      <c r="AE298" s="235"/>
      <c r="AF298" s="235"/>
      <c r="AG298" s="235"/>
      <c r="AH298" s="235"/>
      <c r="AI298" s="235"/>
      <c r="AJ298" s="235"/>
      <c r="AK298" s="235"/>
      <c r="AL298" s="235"/>
      <c r="AM298" s="235"/>
      <c r="AN298" s="235"/>
      <c r="AO298" s="235"/>
      <c r="AP298" s="235"/>
      <c r="AQ298" s="235"/>
    </row>
    <row r="299" spans="3:43" s="87" customFormat="1" ht="11.25">
      <c r="C299" s="235"/>
      <c r="D299" s="235"/>
      <c r="E299" s="235"/>
      <c r="F299" s="235"/>
      <c r="G299" s="235"/>
      <c r="H299" s="235"/>
      <c r="I299" s="235"/>
      <c r="J299" s="235"/>
      <c r="K299" s="235"/>
      <c r="L299" s="235"/>
      <c r="M299" s="235"/>
      <c r="N299" s="235"/>
      <c r="O299" s="235"/>
      <c r="P299" s="235"/>
      <c r="Q299" s="235"/>
      <c r="R299" s="235"/>
      <c r="S299" s="235"/>
      <c r="T299" s="235"/>
      <c r="U299" s="235"/>
      <c r="V299" s="235"/>
      <c r="W299" s="235"/>
      <c r="X299" s="235"/>
      <c r="Y299" s="235"/>
      <c r="Z299" s="235"/>
      <c r="AA299" s="235"/>
      <c r="AB299" s="235"/>
      <c r="AC299" s="235"/>
      <c r="AD299" s="235"/>
      <c r="AE299" s="235"/>
      <c r="AF299" s="235"/>
      <c r="AG299" s="235"/>
      <c r="AH299" s="235"/>
      <c r="AI299" s="235"/>
      <c r="AJ299" s="235"/>
      <c r="AK299" s="235"/>
      <c r="AL299" s="235"/>
      <c r="AM299" s="235"/>
      <c r="AN299" s="235"/>
      <c r="AO299" s="235"/>
      <c r="AP299" s="235"/>
      <c r="AQ299" s="235"/>
    </row>
    <row r="300" spans="3:43" s="87" customFormat="1" ht="11.25">
      <c r="C300" s="235"/>
      <c r="D300" s="235"/>
      <c r="E300" s="235"/>
      <c r="F300" s="235"/>
      <c r="G300" s="235"/>
      <c r="H300" s="235"/>
      <c r="I300" s="235"/>
      <c r="J300" s="235"/>
      <c r="K300" s="235"/>
      <c r="L300" s="235"/>
      <c r="M300" s="235"/>
      <c r="N300" s="235"/>
      <c r="O300" s="235"/>
      <c r="P300" s="235"/>
      <c r="Q300" s="235"/>
      <c r="R300" s="235"/>
      <c r="S300" s="235"/>
      <c r="T300" s="235"/>
      <c r="U300" s="235"/>
      <c r="V300" s="235"/>
      <c r="W300" s="235"/>
      <c r="X300" s="235"/>
      <c r="Y300" s="235"/>
      <c r="Z300" s="235"/>
      <c r="AA300" s="235"/>
      <c r="AB300" s="235"/>
      <c r="AC300" s="235"/>
      <c r="AD300" s="235"/>
      <c r="AE300" s="235"/>
      <c r="AF300" s="235"/>
      <c r="AG300" s="235"/>
      <c r="AH300" s="235"/>
      <c r="AI300" s="235"/>
      <c r="AJ300" s="235"/>
      <c r="AK300" s="235"/>
      <c r="AL300" s="235"/>
      <c r="AM300" s="235"/>
      <c r="AN300" s="235"/>
      <c r="AO300" s="235"/>
      <c r="AP300" s="235"/>
      <c r="AQ300" s="235"/>
    </row>
    <row r="301" spans="3:43" s="87" customFormat="1" ht="11.25">
      <c r="C301" s="235"/>
      <c r="D301" s="235"/>
      <c r="E301" s="235"/>
      <c r="F301" s="235"/>
      <c r="G301" s="235"/>
      <c r="H301" s="235"/>
      <c r="I301" s="235"/>
      <c r="J301" s="235"/>
      <c r="K301" s="235"/>
      <c r="L301" s="235"/>
      <c r="M301" s="235"/>
      <c r="N301" s="235"/>
      <c r="O301" s="235"/>
      <c r="P301" s="235"/>
      <c r="Q301" s="235"/>
      <c r="R301" s="235"/>
      <c r="S301" s="235"/>
      <c r="T301" s="235"/>
      <c r="U301" s="235"/>
      <c r="V301" s="235"/>
      <c r="W301" s="235"/>
      <c r="X301" s="235"/>
      <c r="Y301" s="235"/>
      <c r="Z301" s="235"/>
      <c r="AA301" s="235"/>
      <c r="AB301" s="235"/>
      <c r="AC301" s="235"/>
      <c r="AD301" s="235"/>
      <c r="AE301" s="235"/>
      <c r="AF301" s="235"/>
      <c r="AG301" s="235"/>
      <c r="AH301" s="235"/>
      <c r="AI301" s="235"/>
      <c r="AJ301" s="235"/>
      <c r="AK301" s="235"/>
      <c r="AL301" s="235"/>
      <c r="AM301" s="235"/>
      <c r="AN301" s="235"/>
      <c r="AO301" s="235"/>
      <c r="AP301" s="235"/>
      <c r="AQ301" s="235"/>
    </row>
    <row r="302" spans="3:43" s="87" customFormat="1" ht="11.25">
      <c r="C302" s="235"/>
      <c r="D302" s="235"/>
      <c r="E302" s="235"/>
      <c r="F302" s="235"/>
      <c r="G302" s="235"/>
      <c r="H302" s="235"/>
      <c r="I302" s="235"/>
      <c r="J302" s="235"/>
      <c r="K302" s="235"/>
      <c r="L302" s="235"/>
      <c r="M302" s="235"/>
      <c r="N302" s="235"/>
      <c r="O302" s="235"/>
      <c r="P302" s="235"/>
      <c r="Q302" s="235"/>
      <c r="R302" s="235"/>
      <c r="S302" s="235"/>
      <c r="T302" s="235"/>
      <c r="U302" s="235"/>
      <c r="V302" s="235"/>
      <c r="W302" s="235"/>
      <c r="X302" s="235"/>
      <c r="Y302" s="235"/>
      <c r="Z302" s="235"/>
      <c r="AA302" s="235"/>
      <c r="AB302" s="235"/>
      <c r="AC302" s="235"/>
      <c r="AD302" s="235"/>
      <c r="AE302" s="235"/>
      <c r="AF302" s="235"/>
      <c r="AG302" s="235"/>
      <c r="AH302" s="235"/>
      <c r="AI302" s="235"/>
      <c r="AJ302" s="235"/>
      <c r="AK302" s="235"/>
      <c r="AL302" s="235"/>
      <c r="AM302" s="235"/>
      <c r="AN302" s="235"/>
      <c r="AO302" s="235"/>
      <c r="AP302" s="235"/>
      <c r="AQ302" s="235"/>
    </row>
    <row r="303" spans="3:43" s="87" customFormat="1" ht="11.25">
      <c r="C303" s="235"/>
      <c r="D303" s="235"/>
      <c r="E303" s="235"/>
      <c r="F303" s="235"/>
      <c r="G303" s="235"/>
      <c r="H303" s="235"/>
      <c r="I303" s="235"/>
      <c r="J303" s="235"/>
      <c r="K303" s="235"/>
      <c r="L303" s="235"/>
      <c r="M303" s="235"/>
      <c r="N303" s="235"/>
      <c r="O303" s="235"/>
      <c r="P303" s="235"/>
      <c r="Q303" s="235"/>
      <c r="R303" s="235"/>
      <c r="S303" s="235"/>
      <c r="T303" s="235"/>
      <c r="U303" s="235"/>
      <c r="V303" s="235"/>
      <c r="W303" s="235"/>
      <c r="X303" s="235"/>
      <c r="Y303" s="235"/>
      <c r="Z303" s="235"/>
      <c r="AA303" s="235"/>
      <c r="AB303" s="235"/>
      <c r="AC303" s="235"/>
      <c r="AD303" s="235"/>
      <c r="AE303" s="235"/>
      <c r="AF303" s="235"/>
      <c r="AG303" s="235"/>
      <c r="AH303" s="235"/>
      <c r="AI303" s="235"/>
      <c r="AJ303" s="235"/>
      <c r="AK303" s="235"/>
      <c r="AL303" s="235"/>
      <c r="AM303" s="235"/>
      <c r="AN303" s="235"/>
      <c r="AO303" s="235"/>
      <c r="AP303" s="235"/>
      <c r="AQ303" s="235"/>
    </row>
    <row r="304" spans="3:43" s="87" customFormat="1" ht="11.25">
      <c r="C304" s="235"/>
      <c r="D304" s="235"/>
      <c r="E304" s="235"/>
      <c r="F304" s="235"/>
      <c r="G304" s="235"/>
      <c r="H304" s="235"/>
      <c r="I304" s="235"/>
      <c r="J304" s="235"/>
      <c r="K304" s="235"/>
      <c r="L304" s="235"/>
      <c r="M304" s="235"/>
      <c r="N304" s="235"/>
      <c r="O304" s="235"/>
      <c r="P304" s="235"/>
      <c r="Q304" s="235"/>
      <c r="R304" s="235"/>
      <c r="S304" s="235"/>
      <c r="T304" s="235"/>
      <c r="U304" s="235"/>
      <c r="V304" s="235"/>
      <c r="W304" s="235"/>
      <c r="X304" s="235"/>
      <c r="Y304" s="235"/>
      <c r="Z304" s="235"/>
      <c r="AA304" s="235"/>
      <c r="AB304" s="235"/>
      <c r="AC304" s="235"/>
      <c r="AD304" s="235"/>
      <c r="AE304" s="235"/>
      <c r="AF304" s="235"/>
      <c r="AG304" s="235"/>
      <c r="AH304" s="235"/>
      <c r="AI304" s="235"/>
      <c r="AJ304" s="235"/>
      <c r="AK304" s="235"/>
      <c r="AL304" s="235"/>
      <c r="AM304" s="235"/>
      <c r="AN304" s="235"/>
      <c r="AO304" s="235"/>
      <c r="AP304" s="235"/>
      <c r="AQ304" s="235"/>
    </row>
    <row r="305" spans="3:43" s="87" customFormat="1" ht="11.25">
      <c r="C305" s="235"/>
      <c r="D305" s="235"/>
      <c r="E305" s="235"/>
      <c r="F305" s="235"/>
      <c r="G305" s="235"/>
      <c r="H305" s="235"/>
      <c r="I305" s="235"/>
      <c r="J305" s="235"/>
      <c r="K305" s="235"/>
      <c r="L305" s="235"/>
      <c r="M305" s="235"/>
      <c r="N305" s="235"/>
      <c r="O305" s="235"/>
      <c r="P305" s="235"/>
      <c r="Q305" s="235"/>
      <c r="R305" s="235"/>
      <c r="S305" s="235"/>
      <c r="T305" s="235"/>
      <c r="U305" s="235"/>
      <c r="V305" s="235"/>
      <c r="W305" s="235"/>
      <c r="X305" s="235"/>
      <c r="Y305" s="235"/>
      <c r="Z305" s="235"/>
      <c r="AA305" s="235"/>
      <c r="AB305" s="235"/>
      <c r="AC305" s="235"/>
      <c r="AD305" s="235"/>
      <c r="AE305" s="235"/>
      <c r="AF305" s="235"/>
      <c r="AG305" s="235"/>
      <c r="AH305" s="235"/>
      <c r="AI305" s="235"/>
      <c r="AJ305" s="235"/>
      <c r="AK305" s="235"/>
      <c r="AL305" s="235"/>
      <c r="AM305" s="235"/>
      <c r="AN305" s="235"/>
      <c r="AO305" s="235"/>
      <c r="AP305" s="235"/>
      <c r="AQ305" s="235"/>
    </row>
    <row r="306" spans="3:43" s="87" customFormat="1" ht="11.25">
      <c r="C306" s="235"/>
      <c r="D306" s="235"/>
      <c r="E306" s="235"/>
      <c r="F306" s="235"/>
      <c r="G306" s="235"/>
      <c r="H306" s="235"/>
      <c r="I306" s="235"/>
      <c r="J306" s="235"/>
      <c r="K306" s="235"/>
      <c r="L306" s="235"/>
      <c r="M306" s="235"/>
      <c r="N306" s="235"/>
      <c r="O306" s="235"/>
      <c r="P306" s="235"/>
      <c r="Q306" s="235"/>
      <c r="R306" s="235"/>
      <c r="S306" s="235"/>
      <c r="T306" s="235"/>
      <c r="U306" s="235"/>
      <c r="V306" s="235"/>
      <c r="W306" s="235"/>
      <c r="X306" s="235"/>
      <c r="Y306" s="235"/>
      <c r="Z306" s="235"/>
      <c r="AA306" s="235"/>
      <c r="AB306" s="235"/>
      <c r="AC306" s="235"/>
      <c r="AD306" s="235"/>
      <c r="AE306" s="235"/>
      <c r="AF306" s="235"/>
      <c r="AG306" s="235"/>
      <c r="AH306" s="235"/>
      <c r="AI306" s="235"/>
      <c r="AJ306" s="235"/>
      <c r="AK306" s="235"/>
      <c r="AL306" s="235"/>
      <c r="AM306" s="235"/>
      <c r="AN306" s="235"/>
      <c r="AO306" s="235"/>
      <c r="AP306" s="235"/>
      <c r="AQ306" s="235"/>
    </row>
    <row r="307" spans="3:43" s="87" customFormat="1" ht="11.25">
      <c r="C307" s="235"/>
      <c r="D307" s="235"/>
      <c r="E307" s="235"/>
      <c r="F307" s="235"/>
      <c r="G307" s="235"/>
      <c r="H307" s="235"/>
      <c r="I307" s="235"/>
      <c r="J307" s="235"/>
      <c r="K307" s="235"/>
      <c r="L307" s="235"/>
      <c r="M307" s="235"/>
      <c r="N307" s="235"/>
      <c r="O307" s="235"/>
      <c r="P307" s="235"/>
      <c r="Q307" s="235"/>
      <c r="R307" s="235"/>
      <c r="S307" s="235"/>
      <c r="T307" s="235"/>
      <c r="U307" s="235"/>
      <c r="V307" s="235"/>
      <c r="W307" s="235"/>
      <c r="X307" s="235"/>
      <c r="Y307" s="235"/>
      <c r="Z307" s="235"/>
      <c r="AA307" s="235"/>
      <c r="AB307" s="235"/>
      <c r="AC307" s="235"/>
      <c r="AD307" s="235"/>
      <c r="AE307" s="235"/>
      <c r="AF307" s="235"/>
      <c r="AG307" s="235"/>
      <c r="AH307" s="235"/>
      <c r="AI307" s="235"/>
      <c r="AJ307" s="235"/>
      <c r="AK307" s="235"/>
      <c r="AL307" s="235"/>
      <c r="AM307" s="235"/>
      <c r="AN307" s="235"/>
      <c r="AO307" s="235"/>
      <c r="AP307" s="235"/>
      <c r="AQ307" s="235"/>
    </row>
    <row r="308" spans="3:43" s="87" customFormat="1" ht="11.25">
      <c r="C308" s="235"/>
      <c r="D308" s="235"/>
      <c r="E308" s="235"/>
      <c r="F308" s="235"/>
      <c r="G308" s="235"/>
      <c r="H308" s="235"/>
      <c r="I308" s="235"/>
      <c r="J308" s="235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  <c r="W308" s="235"/>
      <c r="X308" s="235"/>
      <c r="Y308" s="235"/>
      <c r="Z308" s="235"/>
      <c r="AA308" s="235"/>
      <c r="AB308" s="235"/>
      <c r="AC308" s="235"/>
      <c r="AD308" s="235"/>
      <c r="AE308" s="235"/>
      <c r="AF308" s="235"/>
      <c r="AG308" s="235"/>
      <c r="AH308" s="235"/>
      <c r="AI308" s="235"/>
      <c r="AJ308" s="235"/>
      <c r="AK308" s="235"/>
      <c r="AL308" s="235"/>
      <c r="AM308" s="235"/>
      <c r="AN308" s="235"/>
      <c r="AO308" s="235"/>
      <c r="AP308" s="235"/>
      <c r="AQ308" s="235"/>
    </row>
    <row r="309" spans="3:43" s="87" customFormat="1" ht="11.25">
      <c r="C309" s="235"/>
      <c r="D309" s="235"/>
      <c r="E309" s="235"/>
      <c r="F309" s="235"/>
      <c r="G309" s="235"/>
      <c r="H309" s="235"/>
      <c r="I309" s="235"/>
      <c r="J309" s="235"/>
      <c r="K309" s="235"/>
      <c r="L309" s="235"/>
      <c r="M309" s="235"/>
      <c r="N309" s="235"/>
      <c r="O309" s="235"/>
      <c r="P309" s="235"/>
      <c r="Q309" s="235"/>
      <c r="R309" s="235"/>
      <c r="S309" s="235"/>
      <c r="T309" s="235"/>
      <c r="U309" s="235"/>
      <c r="V309" s="235"/>
      <c r="W309" s="235"/>
      <c r="X309" s="235"/>
      <c r="Y309" s="235"/>
      <c r="Z309" s="235"/>
      <c r="AA309" s="235"/>
      <c r="AB309" s="235"/>
      <c r="AC309" s="235"/>
      <c r="AD309" s="235"/>
      <c r="AE309" s="235"/>
      <c r="AF309" s="235"/>
      <c r="AG309" s="235"/>
      <c r="AH309" s="235"/>
      <c r="AI309" s="235"/>
      <c r="AJ309" s="235"/>
      <c r="AK309" s="235"/>
      <c r="AL309" s="235"/>
      <c r="AM309" s="235"/>
      <c r="AN309" s="235"/>
      <c r="AO309" s="235"/>
      <c r="AP309" s="235"/>
      <c r="AQ309" s="235"/>
    </row>
    <row r="310" spans="3:43" s="87" customFormat="1" ht="11.25">
      <c r="C310" s="235"/>
      <c r="D310" s="235"/>
      <c r="E310" s="235"/>
      <c r="F310" s="235"/>
      <c r="G310" s="235"/>
      <c r="H310" s="235"/>
      <c r="I310" s="235"/>
      <c r="J310" s="235"/>
      <c r="K310" s="235"/>
      <c r="L310" s="235"/>
      <c r="M310" s="235"/>
      <c r="N310" s="235"/>
      <c r="O310" s="235"/>
      <c r="P310" s="235"/>
      <c r="Q310" s="235"/>
      <c r="R310" s="235"/>
      <c r="S310" s="235"/>
      <c r="T310" s="235"/>
      <c r="U310" s="235"/>
      <c r="V310" s="235"/>
      <c r="W310" s="235"/>
      <c r="X310" s="235"/>
      <c r="Y310" s="235"/>
      <c r="Z310" s="235"/>
      <c r="AA310" s="235"/>
      <c r="AB310" s="235"/>
      <c r="AC310" s="235"/>
      <c r="AD310" s="235"/>
      <c r="AE310" s="235"/>
      <c r="AF310" s="235"/>
      <c r="AG310" s="235"/>
      <c r="AH310" s="235"/>
      <c r="AI310" s="235"/>
      <c r="AJ310" s="235"/>
      <c r="AK310" s="235"/>
      <c r="AL310" s="235"/>
      <c r="AM310" s="235"/>
      <c r="AN310" s="235"/>
      <c r="AO310" s="235"/>
      <c r="AP310" s="235"/>
      <c r="AQ310" s="235"/>
    </row>
    <row r="311" spans="3:43" s="87" customFormat="1" ht="11.25">
      <c r="C311" s="235"/>
      <c r="D311" s="235"/>
      <c r="E311" s="235"/>
      <c r="F311" s="235"/>
      <c r="G311" s="235"/>
      <c r="H311" s="235"/>
      <c r="I311" s="235"/>
      <c r="J311" s="235"/>
      <c r="K311" s="235"/>
      <c r="L311" s="235"/>
      <c r="M311" s="235"/>
      <c r="N311" s="235"/>
      <c r="O311" s="235"/>
      <c r="P311" s="235"/>
      <c r="Q311" s="235"/>
      <c r="R311" s="235"/>
      <c r="S311" s="235"/>
      <c r="T311" s="235"/>
      <c r="U311" s="235"/>
      <c r="V311" s="235"/>
      <c r="W311" s="235"/>
      <c r="X311" s="235"/>
      <c r="Y311" s="235"/>
      <c r="Z311" s="235"/>
      <c r="AA311" s="235"/>
      <c r="AB311" s="235"/>
      <c r="AC311" s="235"/>
      <c r="AD311" s="235"/>
      <c r="AE311" s="235"/>
      <c r="AF311" s="235"/>
      <c r="AG311" s="235"/>
      <c r="AH311" s="235"/>
      <c r="AI311" s="235"/>
      <c r="AJ311" s="235"/>
      <c r="AK311" s="235"/>
      <c r="AL311" s="235"/>
      <c r="AM311" s="235"/>
      <c r="AN311" s="235"/>
      <c r="AO311" s="235"/>
      <c r="AP311" s="235"/>
      <c r="AQ311" s="235"/>
    </row>
    <row r="312" spans="3:43" s="87" customFormat="1" ht="11.25">
      <c r="C312" s="235"/>
      <c r="D312" s="235"/>
      <c r="E312" s="235"/>
      <c r="F312" s="235"/>
      <c r="G312" s="235"/>
      <c r="H312" s="235"/>
      <c r="I312" s="235"/>
      <c r="J312" s="235"/>
      <c r="K312" s="235"/>
      <c r="L312" s="235"/>
      <c r="M312" s="235"/>
      <c r="N312" s="235"/>
      <c r="O312" s="235"/>
      <c r="P312" s="235"/>
      <c r="Q312" s="235"/>
      <c r="R312" s="235"/>
      <c r="S312" s="235"/>
      <c r="T312" s="235"/>
      <c r="U312" s="235"/>
      <c r="V312" s="235"/>
      <c r="W312" s="235"/>
      <c r="X312" s="235"/>
      <c r="Y312" s="235"/>
      <c r="Z312" s="235"/>
      <c r="AA312" s="235"/>
      <c r="AB312" s="235"/>
      <c r="AC312" s="235"/>
      <c r="AD312" s="235"/>
      <c r="AE312" s="235"/>
      <c r="AF312" s="235"/>
      <c r="AG312" s="235"/>
      <c r="AH312" s="235"/>
      <c r="AI312" s="235"/>
      <c r="AJ312" s="235"/>
      <c r="AK312" s="235"/>
      <c r="AL312" s="235"/>
      <c r="AM312" s="235"/>
      <c r="AN312" s="235"/>
      <c r="AO312" s="235"/>
      <c r="AP312" s="235"/>
      <c r="AQ312" s="235"/>
    </row>
    <row r="313" spans="3:43" s="87" customFormat="1" ht="11.25">
      <c r="C313" s="235"/>
      <c r="D313" s="235"/>
      <c r="E313" s="235"/>
      <c r="F313" s="235"/>
      <c r="G313" s="235"/>
      <c r="H313" s="235"/>
      <c r="I313" s="235"/>
      <c r="J313" s="235"/>
      <c r="K313" s="235"/>
      <c r="L313" s="235"/>
      <c r="M313" s="235"/>
      <c r="N313" s="235"/>
      <c r="O313" s="235"/>
      <c r="P313" s="235"/>
      <c r="Q313" s="235"/>
      <c r="R313" s="235"/>
      <c r="S313" s="235"/>
      <c r="T313" s="235"/>
      <c r="U313" s="235"/>
      <c r="V313" s="235"/>
      <c r="W313" s="235"/>
      <c r="X313" s="235"/>
      <c r="Y313" s="235"/>
      <c r="Z313" s="235"/>
      <c r="AA313" s="235"/>
      <c r="AB313" s="235"/>
      <c r="AC313" s="235"/>
      <c r="AD313" s="235"/>
      <c r="AE313" s="235"/>
      <c r="AF313" s="235"/>
      <c r="AG313" s="235"/>
      <c r="AH313" s="235"/>
      <c r="AI313" s="235"/>
      <c r="AJ313" s="235"/>
      <c r="AK313" s="235"/>
      <c r="AL313" s="235"/>
      <c r="AM313" s="235"/>
      <c r="AN313" s="235"/>
      <c r="AO313" s="235"/>
      <c r="AP313" s="235"/>
      <c r="AQ313" s="235"/>
    </row>
    <row r="314" spans="3:43" s="87" customFormat="1" ht="11.25">
      <c r="C314" s="235"/>
      <c r="D314" s="235"/>
      <c r="E314" s="235"/>
      <c r="F314" s="235"/>
      <c r="G314" s="235"/>
      <c r="H314" s="235"/>
      <c r="I314" s="235"/>
      <c r="J314" s="235"/>
      <c r="K314" s="235"/>
      <c r="L314" s="235"/>
      <c r="M314" s="235"/>
      <c r="N314" s="235"/>
      <c r="O314" s="235"/>
      <c r="P314" s="235"/>
      <c r="Q314" s="235"/>
      <c r="R314" s="235"/>
      <c r="S314" s="235"/>
      <c r="T314" s="235"/>
      <c r="U314" s="235"/>
      <c r="V314" s="235"/>
      <c r="W314" s="235"/>
      <c r="X314" s="235"/>
      <c r="Y314" s="235"/>
      <c r="Z314" s="235"/>
      <c r="AA314" s="235"/>
      <c r="AB314" s="235"/>
      <c r="AC314" s="235"/>
      <c r="AD314" s="235"/>
      <c r="AE314" s="235"/>
      <c r="AF314" s="235"/>
      <c r="AG314" s="235"/>
      <c r="AH314" s="235"/>
      <c r="AI314" s="235"/>
      <c r="AJ314" s="235"/>
      <c r="AK314" s="235"/>
      <c r="AL314" s="235"/>
      <c r="AM314" s="235"/>
      <c r="AN314" s="235"/>
      <c r="AO314" s="235"/>
      <c r="AP314" s="235"/>
      <c r="AQ314" s="235"/>
    </row>
    <row r="315" spans="3:43" s="87" customFormat="1" ht="11.25">
      <c r="C315" s="235"/>
      <c r="D315" s="235"/>
      <c r="E315" s="235"/>
      <c r="F315" s="235"/>
      <c r="G315" s="235"/>
      <c r="H315" s="235"/>
      <c r="I315" s="235"/>
      <c r="J315" s="235"/>
      <c r="K315" s="235"/>
      <c r="L315" s="235"/>
      <c r="M315" s="235"/>
      <c r="N315" s="235"/>
      <c r="O315" s="235"/>
      <c r="P315" s="235"/>
      <c r="Q315" s="235"/>
      <c r="R315" s="235"/>
      <c r="S315" s="235"/>
      <c r="T315" s="235"/>
      <c r="U315" s="235"/>
      <c r="V315" s="235"/>
      <c r="W315" s="235"/>
      <c r="X315" s="235"/>
      <c r="Y315" s="235"/>
      <c r="Z315" s="235"/>
      <c r="AA315" s="235"/>
      <c r="AB315" s="235"/>
      <c r="AC315" s="235"/>
      <c r="AD315" s="235"/>
      <c r="AE315" s="235"/>
      <c r="AF315" s="235"/>
      <c r="AG315" s="235"/>
      <c r="AH315" s="235"/>
      <c r="AI315" s="235"/>
      <c r="AJ315" s="235"/>
      <c r="AK315" s="235"/>
      <c r="AL315" s="235"/>
      <c r="AM315" s="235"/>
      <c r="AN315" s="235"/>
      <c r="AO315" s="235"/>
      <c r="AP315" s="235"/>
      <c r="AQ315" s="235"/>
    </row>
    <row r="316" spans="3:43" s="87" customFormat="1" ht="11.25">
      <c r="C316" s="235"/>
      <c r="D316" s="235"/>
      <c r="E316" s="235"/>
      <c r="F316" s="235"/>
      <c r="G316" s="235"/>
      <c r="H316" s="235"/>
      <c r="I316" s="235"/>
      <c r="J316" s="235"/>
      <c r="K316" s="235"/>
      <c r="L316" s="235"/>
      <c r="M316" s="235"/>
      <c r="N316" s="235"/>
      <c r="O316" s="235"/>
      <c r="P316" s="235"/>
      <c r="Q316" s="235"/>
      <c r="R316" s="235"/>
      <c r="S316" s="235"/>
      <c r="T316" s="235"/>
      <c r="U316" s="235"/>
      <c r="V316" s="235"/>
      <c r="W316" s="235"/>
      <c r="X316" s="235"/>
      <c r="Y316" s="235"/>
      <c r="Z316" s="235"/>
      <c r="AA316" s="235"/>
      <c r="AB316" s="235"/>
      <c r="AC316" s="235"/>
      <c r="AD316" s="235"/>
      <c r="AE316" s="235"/>
      <c r="AF316" s="235"/>
      <c r="AG316" s="235"/>
      <c r="AH316" s="235"/>
      <c r="AI316" s="235"/>
      <c r="AJ316" s="235"/>
      <c r="AK316" s="235"/>
      <c r="AL316" s="235"/>
      <c r="AM316" s="235"/>
      <c r="AN316" s="235"/>
      <c r="AO316" s="235"/>
      <c r="AP316" s="235"/>
      <c r="AQ316" s="235"/>
    </row>
    <row r="317" spans="3:43" s="87" customFormat="1" ht="11.25">
      <c r="C317" s="235"/>
      <c r="D317" s="235"/>
      <c r="E317" s="235"/>
      <c r="F317" s="235"/>
      <c r="G317" s="235"/>
      <c r="H317" s="235"/>
      <c r="I317" s="235"/>
      <c r="J317" s="235"/>
      <c r="K317" s="235"/>
      <c r="L317" s="235"/>
      <c r="M317" s="235"/>
      <c r="N317" s="235"/>
      <c r="O317" s="235"/>
      <c r="P317" s="235"/>
      <c r="Q317" s="235"/>
      <c r="R317" s="235"/>
      <c r="S317" s="235"/>
      <c r="T317" s="235"/>
      <c r="U317" s="235"/>
      <c r="V317" s="235"/>
      <c r="W317" s="235"/>
      <c r="X317" s="235"/>
      <c r="Y317" s="235"/>
      <c r="Z317" s="235"/>
      <c r="AA317" s="235"/>
      <c r="AB317" s="235"/>
      <c r="AC317" s="235"/>
      <c r="AD317" s="235"/>
      <c r="AE317" s="235"/>
      <c r="AF317" s="235"/>
      <c r="AG317" s="235"/>
      <c r="AH317" s="235"/>
      <c r="AI317" s="235"/>
      <c r="AJ317" s="235"/>
      <c r="AK317" s="235"/>
      <c r="AL317" s="235"/>
      <c r="AM317" s="235"/>
      <c r="AN317" s="235"/>
      <c r="AO317" s="235"/>
      <c r="AP317" s="235"/>
      <c r="AQ317" s="235"/>
    </row>
    <row r="318" spans="3:43" s="87" customFormat="1" ht="11.25">
      <c r="C318" s="235"/>
      <c r="D318" s="235"/>
      <c r="E318" s="235"/>
      <c r="F318" s="235"/>
      <c r="G318" s="235"/>
      <c r="H318" s="235"/>
      <c r="I318" s="235"/>
      <c r="J318" s="235"/>
      <c r="K318" s="235"/>
      <c r="L318" s="235"/>
      <c r="M318" s="235"/>
      <c r="N318" s="235"/>
      <c r="O318" s="235"/>
      <c r="P318" s="235"/>
      <c r="Q318" s="235"/>
      <c r="R318" s="235"/>
      <c r="S318" s="235"/>
      <c r="T318" s="235"/>
      <c r="U318" s="235"/>
      <c r="V318" s="235"/>
      <c r="W318" s="235"/>
      <c r="X318" s="235"/>
      <c r="Y318" s="235"/>
      <c r="Z318" s="235"/>
      <c r="AA318" s="235"/>
      <c r="AB318" s="235"/>
      <c r="AC318" s="235"/>
      <c r="AD318" s="235"/>
      <c r="AE318" s="235"/>
      <c r="AF318" s="235"/>
      <c r="AG318" s="235"/>
      <c r="AH318" s="235"/>
      <c r="AI318" s="235"/>
      <c r="AJ318" s="235"/>
      <c r="AK318" s="235"/>
      <c r="AL318" s="235"/>
      <c r="AM318" s="235"/>
      <c r="AN318" s="235"/>
      <c r="AO318" s="235"/>
      <c r="AP318" s="235"/>
      <c r="AQ318" s="235"/>
    </row>
    <row r="319" spans="3:43" s="87" customFormat="1" ht="11.25">
      <c r="C319" s="235"/>
      <c r="D319" s="235"/>
      <c r="E319" s="235"/>
      <c r="F319" s="235"/>
      <c r="G319" s="235"/>
      <c r="H319" s="235"/>
      <c r="I319" s="235"/>
      <c r="J319" s="235"/>
      <c r="K319" s="235"/>
      <c r="L319" s="235"/>
      <c r="M319" s="235"/>
      <c r="N319" s="235"/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  <c r="AA319" s="235"/>
      <c r="AB319" s="235"/>
      <c r="AC319" s="235"/>
      <c r="AD319" s="235"/>
      <c r="AE319" s="235"/>
      <c r="AF319" s="235"/>
      <c r="AG319" s="235"/>
      <c r="AH319" s="235"/>
      <c r="AI319" s="235"/>
      <c r="AJ319" s="235"/>
      <c r="AK319" s="235"/>
      <c r="AL319" s="235"/>
      <c r="AM319" s="235"/>
      <c r="AN319" s="235"/>
      <c r="AO319" s="235"/>
      <c r="AP319" s="235"/>
      <c r="AQ319" s="235"/>
    </row>
    <row r="320" spans="3:43" s="87" customFormat="1" ht="11.25">
      <c r="C320" s="235"/>
      <c r="D320" s="235"/>
      <c r="E320" s="235"/>
      <c r="F320" s="235"/>
      <c r="G320" s="235"/>
      <c r="H320" s="235"/>
      <c r="I320" s="235"/>
      <c r="J320" s="235"/>
      <c r="K320" s="235"/>
      <c r="L320" s="235"/>
      <c r="M320" s="235"/>
      <c r="N320" s="235"/>
      <c r="O320" s="235"/>
      <c r="P320" s="235"/>
      <c r="Q320" s="235"/>
      <c r="R320" s="235"/>
      <c r="S320" s="235"/>
      <c r="T320" s="235"/>
      <c r="U320" s="235"/>
      <c r="V320" s="235"/>
      <c r="W320" s="235"/>
      <c r="X320" s="235"/>
      <c r="Y320" s="235"/>
      <c r="Z320" s="235"/>
      <c r="AA320" s="235"/>
      <c r="AB320" s="235"/>
      <c r="AC320" s="235"/>
      <c r="AD320" s="235"/>
      <c r="AE320" s="235"/>
      <c r="AF320" s="235"/>
      <c r="AG320" s="235"/>
      <c r="AH320" s="235"/>
      <c r="AI320" s="235"/>
      <c r="AJ320" s="235"/>
      <c r="AK320" s="235"/>
      <c r="AL320" s="235"/>
      <c r="AM320" s="235"/>
      <c r="AN320" s="235"/>
      <c r="AO320" s="235"/>
      <c r="AP320" s="235"/>
      <c r="AQ320" s="235"/>
    </row>
    <row r="321" spans="3:43" s="87" customFormat="1" ht="11.25">
      <c r="C321" s="235"/>
      <c r="D321" s="235"/>
      <c r="E321" s="235"/>
      <c r="F321" s="235"/>
      <c r="G321" s="235"/>
      <c r="H321" s="235"/>
      <c r="I321" s="235"/>
      <c r="J321" s="235"/>
      <c r="K321" s="235"/>
      <c r="L321" s="235"/>
      <c r="M321" s="235"/>
      <c r="N321" s="235"/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  <c r="AA321" s="235"/>
      <c r="AB321" s="235"/>
      <c r="AC321" s="235"/>
      <c r="AD321" s="235"/>
      <c r="AE321" s="235"/>
      <c r="AF321" s="235"/>
      <c r="AG321" s="235"/>
      <c r="AH321" s="235"/>
      <c r="AI321" s="235"/>
      <c r="AJ321" s="235"/>
      <c r="AK321" s="235"/>
      <c r="AL321" s="235"/>
      <c r="AM321" s="235"/>
      <c r="AN321" s="235"/>
      <c r="AO321" s="235"/>
      <c r="AP321" s="235"/>
      <c r="AQ321" s="235"/>
    </row>
    <row r="322" spans="3:43" s="87" customFormat="1" ht="11.25">
      <c r="C322" s="235"/>
      <c r="D322" s="235"/>
      <c r="E322" s="235"/>
      <c r="F322" s="235"/>
      <c r="G322" s="235"/>
      <c r="H322" s="235"/>
      <c r="I322" s="235"/>
      <c r="J322" s="235"/>
      <c r="K322" s="235"/>
      <c r="L322" s="235"/>
      <c r="M322" s="235"/>
      <c r="N322" s="235"/>
      <c r="O322" s="235"/>
      <c r="P322" s="235"/>
      <c r="Q322" s="235"/>
      <c r="R322" s="235"/>
      <c r="S322" s="235"/>
      <c r="T322" s="235"/>
      <c r="U322" s="235"/>
      <c r="V322" s="235"/>
      <c r="W322" s="235"/>
      <c r="X322" s="235"/>
      <c r="Y322" s="235"/>
      <c r="Z322" s="235"/>
      <c r="AA322" s="235"/>
      <c r="AB322" s="235"/>
      <c r="AC322" s="235"/>
      <c r="AD322" s="235"/>
      <c r="AE322" s="235"/>
      <c r="AF322" s="235"/>
      <c r="AG322" s="235"/>
      <c r="AH322" s="235"/>
      <c r="AI322" s="235"/>
      <c r="AJ322" s="235"/>
      <c r="AK322" s="235"/>
      <c r="AL322" s="235"/>
      <c r="AM322" s="235"/>
      <c r="AN322" s="235"/>
      <c r="AO322" s="235"/>
      <c r="AP322" s="235"/>
      <c r="AQ322" s="235"/>
    </row>
    <row r="323" spans="3:43" s="87" customFormat="1" ht="11.25">
      <c r="C323" s="235"/>
      <c r="D323" s="235"/>
      <c r="E323" s="235"/>
      <c r="F323" s="235"/>
      <c r="G323" s="235"/>
      <c r="H323" s="235"/>
      <c r="I323" s="235"/>
      <c r="J323" s="235"/>
      <c r="K323" s="235"/>
      <c r="L323" s="235"/>
      <c r="M323" s="235"/>
      <c r="N323" s="235"/>
      <c r="O323" s="235"/>
      <c r="P323" s="235"/>
      <c r="Q323" s="235"/>
      <c r="R323" s="235"/>
      <c r="S323" s="235"/>
      <c r="T323" s="235"/>
      <c r="U323" s="235"/>
      <c r="V323" s="235"/>
      <c r="W323" s="235"/>
      <c r="X323" s="235"/>
      <c r="Y323" s="235"/>
      <c r="Z323" s="235"/>
      <c r="AA323" s="235"/>
      <c r="AB323" s="235"/>
      <c r="AC323" s="235"/>
      <c r="AD323" s="235"/>
      <c r="AE323" s="235"/>
      <c r="AF323" s="235"/>
      <c r="AG323" s="235"/>
      <c r="AH323" s="235"/>
      <c r="AI323" s="235"/>
      <c r="AJ323" s="235"/>
      <c r="AK323" s="235"/>
      <c r="AL323" s="235"/>
      <c r="AM323" s="235"/>
      <c r="AN323" s="235"/>
      <c r="AO323" s="235"/>
      <c r="AP323" s="235"/>
      <c r="AQ323" s="235"/>
    </row>
    <row r="324" spans="3:43" s="87" customFormat="1" ht="11.25">
      <c r="C324" s="235"/>
      <c r="D324" s="235"/>
      <c r="E324" s="235"/>
      <c r="F324" s="235"/>
      <c r="G324" s="235"/>
      <c r="H324" s="235"/>
      <c r="I324" s="235"/>
      <c r="J324" s="235"/>
      <c r="K324" s="235"/>
      <c r="L324" s="235"/>
      <c r="M324" s="235"/>
      <c r="N324" s="235"/>
      <c r="O324" s="235"/>
      <c r="P324" s="235"/>
      <c r="Q324" s="235"/>
      <c r="R324" s="235"/>
      <c r="S324" s="235"/>
      <c r="T324" s="235"/>
      <c r="U324" s="235"/>
      <c r="V324" s="235"/>
      <c r="W324" s="235"/>
      <c r="X324" s="235"/>
      <c r="Y324" s="235"/>
      <c r="Z324" s="235"/>
      <c r="AA324" s="235"/>
      <c r="AB324" s="235"/>
      <c r="AC324" s="235"/>
      <c r="AD324" s="235"/>
      <c r="AE324" s="235"/>
      <c r="AF324" s="235"/>
      <c r="AG324" s="235"/>
      <c r="AH324" s="235"/>
      <c r="AI324" s="235"/>
      <c r="AJ324" s="235"/>
      <c r="AK324" s="235"/>
      <c r="AL324" s="235"/>
      <c r="AM324" s="235"/>
      <c r="AN324" s="235"/>
      <c r="AO324" s="235"/>
      <c r="AP324" s="235"/>
      <c r="AQ324" s="235"/>
    </row>
    <row r="325" spans="3:43" s="87" customFormat="1" ht="11.25">
      <c r="C325" s="235"/>
      <c r="D325" s="235"/>
      <c r="E325" s="235"/>
      <c r="F325" s="235"/>
      <c r="G325" s="235"/>
      <c r="H325" s="235"/>
      <c r="I325" s="235"/>
      <c r="J325" s="235"/>
      <c r="K325" s="235"/>
      <c r="L325" s="235"/>
      <c r="M325" s="235"/>
      <c r="N325" s="235"/>
      <c r="O325" s="235"/>
      <c r="P325" s="235"/>
      <c r="Q325" s="235"/>
      <c r="R325" s="235"/>
      <c r="S325" s="235"/>
      <c r="T325" s="235"/>
      <c r="U325" s="235"/>
      <c r="V325" s="235"/>
      <c r="W325" s="235"/>
      <c r="X325" s="235"/>
      <c r="Y325" s="235"/>
      <c r="Z325" s="235"/>
      <c r="AA325" s="235"/>
      <c r="AB325" s="235"/>
      <c r="AC325" s="235"/>
      <c r="AD325" s="235"/>
      <c r="AE325" s="235"/>
      <c r="AF325" s="235"/>
      <c r="AG325" s="235"/>
      <c r="AH325" s="235"/>
      <c r="AI325" s="235"/>
      <c r="AJ325" s="235"/>
      <c r="AK325" s="235"/>
      <c r="AL325" s="235"/>
      <c r="AM325" s="235"/>
      <c r="AN325" s="235"/>
      <c r="AO325" s="235"/>
      <c r="AP325" s="235"/>
      <c r="AQ325" s="235"/>
    </row>
    <row r="326" spans="3:43" s="87" customFormat="1" ht="11.25">
      <c r="C326" s="235"/>
      <c r="D326" s="235"/>
      <c r="E326" s="235"/>
      <c r="F326" s="235"/>
      <c r="G326" s="235"/>
      <c r="H326" s="235"/>
      <c r="I326" s="235"/>
      <c r="J326" s="235"/>
      <c r="K326" s="235"/>
      <c r="L326" s="235"/>
      <c r="M326" s="235"/>
      <c r="N326" s="235"/>
      <c r="O326" s="235"/>
      <c r="P326" s="235"/>
      <c r="Q326" s="235"/>
      <c r="R326" s="235"/>
      <c r="S326" s="235"/>
      <c r="T326" s="235"/>
      <c r="U326" s="235"/>
      <c r="V326" s="235"/>
      <c r="W326" s="235"/>
      <c r="X326" s="235"/>
      <c r="Y326" s="235"/>
      <c r="Z326" s="235"/>
      <c r="AA326" s="235"/>
      <c r="AB326" s="235"/>
      <c r="AC326" s="235"/>
      <c r="AD326" s="235"/>
      <c r="AE326" s="235"/>
      <c r="AF326" s="235"/>
      <c r="AG326" s="235"/>
      <c r="AH326" s="235"/>
      <c r="AI326" s="235"/>
      <c r="AJ326" s="235"/>
      <c r="AK326" s="235"/>
      <c r="AL326" s="235"/>
      <c r="AM326" s="235"/>
      <c r="AN326" s="235"/>
      <c r="AO326" s="235"/>
      <c r="AP326" s="235"/>
      <c r="AQ326" s="235"/>
    </row>
    <row r="327" spans="3:43" s="87" customFormat="1" ht="11.25">
      <c r="C327" s="235"/>
      <c r="D327" s="235"/>
      <c r="E327" s="235"/>
      <c r="F327" s="235"/>
      <c r="G327" s="235"/>
      <c r="H327" s="235"/>
      <c r="I327" s="235"/>
      <c r="J327" s="235"/>
      <c r="K327" s="235"/>
      <c r="L327" s="235"/>
      <c r="M327" s="235"/>
      <c r="N327" s="235"/>
      <c r="O327" s="235"/>
      <c r="P327" s="235"/>
      <c r="Q327" s="235"/>
      <c r="R327" s="235"/>
      <c r="S327" s="235"/>
      <c r="T327" s="235"/>
      <c r="U327" s="235"/>
      <c r="V327" s="235"/>
      <c r="W327" s="235"/>
      <c r="X327" s="235"/>
      <c r="Y327" s="235"/>
      <c r="Z327" s="235"/>
      <c r="AA327" s="235"/>
      <c r="AB327" s="235"/>
      <c r="AC327" s="235"/>
      <c r="AD327" s="235"/>
      <c r="AE327" s="235"/>
      <c r="AF327" s="235"/>
      <c r="AG327" s="235"/>
      <c r="AH327" s="235"/>
      <c r="AI327" s="235"/>
      <c r="AJ327" s="235"/>
      <c r="AK327" s="235"/>
      <c r="AL327" s="235"/>
      <c r="AM327" s="235"/>
      <c r="AN327" s="235"/>
      <c r="AO327" s="235"/>
      <c r="AP327" s="235"/>
      <c r="AQ327" s="235"/>
    </row>
    <row r="328" spans="3:43" s="87" customFormat="1" ht="11.25">
      <c r="C328" s="235"/>
      <c r="D328" s="235"/>
      <c r="E328" s="235"/>
      <c r="F328" s="235"/>
      <c r="G328" s="235"/>
      <c r="H328" s="235"/>
      <c r="I328" s="235"/>
      <c r="J328" s="235"/>
      <c r="K328" s="235"/>
      <c r="L328" s="235"/>
      <c r="M328" s="235"/>
      <c r="N328" s="235"/>
      <c r="O328" s="235"/>
      <c r="P328" s="235"/>
      <c r="Q328" s="235"/>
      <c r="R328" s="235"/>
      <c r="S328" s="235"/>
      <c r="T328" s="235"/>
      <c r="U328" s="235"/>
      <c r="V328" s="235"/>
      <c r="W328" s="235"/>
      <c r="X328" s="235"/>
      <c r="Y328" s="235"/>
      <c r="Z328" s="235"/>
      <c r="AA328" s="235"/>
      <c r="AB328" s="235"/>
      <c r="AC328" s="235"/>
      <c r="AD328" s="235"/>
      <c r="AE328" s="235"/>
      <c r="AF328" s="235"/>
      <c r="AG328" s="235"/>
      <c r="AH328" s="235"/>
      <c r="AI328" s="235"/>
      <c r="AJ328" s="235"/>
      <c r="AK328" s="235"/>
      <c r="AL328" s="235"/>
      <c r="AM328" s="235"/>
      <c r="AN328" s="235"/>
      <c r="AO328" s="235"/>
      <c r="AP328" s="235"/>
      <c r="AQ328" s="235"/>
    </row>
    <row r="329" spans="3:43" s="87" customFormat="1" ht="11.25">
      <c r="C329" s="235"/>
      <c r="D329" s="235"/>
      <c r="E329" s="235"/>
      <c r="F329" s="235"/>
      <c r="G329" s="235"/>
      <c r="H329" s="235"/>
      <c r="I329" s="235"/>
      <c r="J329" s="235"/>
      <c r="K329" s="235"/>
      <c r="L329" s="235"/>
      <c r="M329" s="235"/>
      <c r="N329" s="235"/>
      <c r="O329" s="235"/>
      <c r="P329" s="235"/>
      <c r="Q329" s="235"/>
      <c r="R329" s="235"/>
      <c r="S329" s="235"/>
      <c r="T329" s="235"/>
      <c r="U329" s="235"/>
      <c r="V329" s="235"/>
      <c r="W329" s="235"/>
      <c r="X329" s="235"/>
      <c r="Y329" s="235"/>
      <c r="Z329" s="235"/>
      <c r="AA329" s="235"/>
      <c r="AB329" s="235"/>
      <c r="AC329" s="235"/>
      <c r="AD329" s="235"/>
      <c r="AE329" s="235"/>
      <c r="AF329" s="235"/>
      <c r="AG329" s="235"/>
      <c r="AH329" s="235"/>
      <c r="AI329" s="235"/>
      <c r="AJ329" s="235"/>
      <c r="AK329" s="235"/>
      <c r="AL329" s="235"/>
      <c r="AM329" s="235"/>
      <c r="AN329" s="235"/>
      <c r="AO329" s="235"/>
      <c r="AP329" s="235"/>
      <c r="AQ329" s="235"/>
    </row>
    <row r="330" spans="3:43" s="87" customFormat="1" ht="11.25">
      <c r="C330" s="235"/>
      <c r="D330" s="235"/>
      <c r="E330" s="235"/>
      <c r="F330" s="235"/>
      <c r="G330" s="235"/>
      <c r="H330" s="235"/>
      <c r="I330" s="235"/>
      <c r="J330" s="235"/>
      <c r="K330" s="235"/>
      <c r="L330" s="235"/>
      <c r="M330" s="235"/>
      <c r="N330" s="235"/>
      <c r="O330" s="235"/>
      <c r="P330" s="235"/>
      <c r="Q330" s="235"/>
      <c r="R330" s="235"/>
      <c r="S330" s="235"/>
      <c r="T330" s="235"/>
      <c r="U330" s="235"/>
      <c r="V330" s="235"/>
      <c r="W330" s="235"/>
      <c r="X330" s="235"/>
      <c r="Y330" s="235"/>
      <c r="Z330" s="235"/>
      <c r="AA330" s="235"/>
      <c r="AB330" s="235"/>
      <c r="AC330" s="235"/>
      <c r="AD330" s="235"/>
      <c r="AE330" s="235"/>
      <c r="AF330" s="235"/>
      <c r="AG330" s="235"/>
      <c r="AH330" s="235"/>
      <c r="AI330" s="235"/>
      <c r="AJ330" s="235"/>
      <c r="AK330" s="235"/>
      <c r="AL330" s="235"/>
      <c r="AM330" s="235"/>
      <c r="AN330" s="235"/>
      <c r="AO330" s="235"/>
      <c r="AP330" s="235"/>
      <c r="AQ330" s="235"/>
    </row>
    <row r="331" spans="3:43" s="87" customFormat="1" ht="11.25">
      <c r="C331" s="235"/>
      <c r="D331" s="235"/>
      <c r="E331" s="235"/>
      <c r="F331" s="235"/>
      <c r="G331" s="235"/>
      <c r="H331" s="235"/>
      <c r="I331" s="235"/>
      <c r="J331" s="235"/>
      <c r="K331" s="235"/>
      <c r="L331" s="235"/>
      <c r="M331" s="235"/>
      <c r="N331" s="235"/>
      <c r="O331" s="235"/>
      <c r="P331" s="235"/>
      <c r="Q331" s="235"/>
      <c r="R331" s="235"/>
      <c r="S331" s="235"/>
      <c r="T331" s="235"/>
      <c r="U331" s="235"/>
      <c r="V331" s="235"/>
      <c r="W331" s="235"/>
      <c r="X331" s="235"/>
      <c r="Y331" s="235"/>
      <c r="Z331" s="235"/>
      <c r="AA331" s="235"/>
      <c r="AB331" s="235"/>
      <c r="AC331" s="235"/>
      <c r="AD331" s="235"/>
      <c r="AE331" s="235"/>
      <c r="AF331" s="235"/>
      <c r="AG331" s="235"/>
      <c r="AH331" s="235"/>
      <c r="AI331" s="235"/>
      <c r="AJ331" s="235"/>
      <c r="AK331" s="235"/>
      <c r="AL331" s="235"/>
      <c r="AM331" s="235"/>
      <c r="AN331" s="235"/>
      <c r="AO331" s="235"/>
      <c r="AP331" s="235"/>
      <c r="AQ331" s="235"/>
    </row>
    <row r="332" spans="3:43" s="87" customFormat="1" ht="11.25">
      <c r="C332" s="235"/>
      <c r="D332" s="235"/>
      <c r="E332" s="235"/>
      <c r="F332" s="235"/>
      <c r="G332" s="235"/>
      <c r="H332" s="235"/>
      <c r="I332" s="235"/>
      <c r="J332" s="235"/>
      <c r="K332" s="235"/>
      <c r="L332" s="235"/>
      <c r="M332" s="235"/>
      <c r="N332" s="235"/>
      <c r="O332" s="235"/>
      <c r="P332" s="235"/>
      <c r="Q332" s="235"/>
      <c r="R332" s="235"/>
      <c r="S332" s="235"/>
      <c r="T332" s="235"/>
      <c r="U332" s="235"/>
      <c r="V332" s="235"/>
      <c r="W332" s="235"/>
      <c r="X332" s="235"/>
      <c r="Y332" s="235"/>
      <c r="Z332" s="235"/>
      <c r="AA332" s="235"/>
      <c r="AB332" s="235"/>
      <c r="AC332" s="235"/>
      <c r="AD332" s="235"/>
      <c r="AE332" s="235"/>
      <c r="AF332" s="235"/>
      <c r="AG332" s="235"/>
      <c r="AH332" s="235"/>
      <c r="AI332" s="235"/>
      <c r="AJ332" s="235"/>
      <c r="AK332" s="235"/>
      <c r="AL332" s="235"/>
      <c r="AM332" s="235"/>
      <c r="AN332" s="235"/>
      <c r="AO332" s="235"/>
      <c r="AP332" s="235"/>
      <c r="AQ332" s="235"/>
    </row>
    <row r="333" spans="3:43" s="87" customFormat="1" ht="11.25">
      <c r="C333" s="235"/>
      <c r="D333" s="235"/>
      <c r="E333" s="235"/>
      <c r="F333" s="235"/>
      <c r="G333" s="235"/>
      <c r="H333" s="235"/>
      <c r="I333" s="235"/>
      <c r="J333" s="235"/>
      <c r="K333" s="235"/>
      <c r="L333" s="235"/>
      <c r="M333" s="235"/>
      <c r="N333" s="235"/>
      <c r="O333" s="235"/>
      <c r="P333" s="235"/>
      <c r="Q333" s="235"/>
      <c r="R333" s="235"/>
      <c r="S333" s="235"/>
      <c r="T333" s="235"/>
      <c r="U333" s="235"/>
      <c r="V333" s="235"/>
      <c r="W333" s="235"/>
      <c r="X333" s="235"/>
      <c r="Y333" s="235"/>
      <c r="Z333" s="235"/>
      <c r="AA333" s="235"/>
      <c r="AB333" s="235"/>
      <c r="AC333" s="235"/>
      <c r="AD333" s="235"/>
      <c r="AE333" s="235"/>
      <c r="AF333" s="235"/>
      <c r="AG333" s="235"/>
      <c r="AH333" s="235"/>
      <c r="AI333" s="235"/>
      <c r="AJ333" s="235"/>
      <c r="AK333" s="235"/>
      <c r="AL333" s="235"/>
      <c r="AM333" s="235"/>
      <c r="AN333" s="235"/>
      <c r="AO333" s="235"/>
      <c r="AP333" s="235"/>
      <c r="AQ333" s="235"/>
    </row>
    <row r="334" spans="3:43" s="87" customFormat="1" ht="11.25">
      <c r="C334" s="235"/>
      <c r="D334" s="235"/>
      <c r="E334" s="235"/>
      <c r="F334" s="235"/>
      <c r="G334" s="235"/>
      <c r="H334" s="235"/>
      <c r="I334" s="235"/>
      <c r="J334" s="235"/>
      <c r="K334" s="235"/>
      <c r="L334" s="235"/>
      <c r="M334" s="235"/>
      <c r="N334" s="235"/>
      <c r="O334" s="235"/>
      <c r="P334" s="235"/>
      <c r="Q334" s="235"/>
      <c r="R334" s="235"/>
      <c r="S334" s="235"/>
      <c r="T334" s="235"/>
      <c r="U334" s="235"/>
      <c r="V334" s="235"/>
      <c r="W334" s="235"/>
      <c r="X334" s="235"/>
      <c r="Y334" s="235"/>
      <c r="Z334" s="235"/>
      <c r="AA334" s="235"/>
      <c r="AB334" s="235"/>
      <c r="AC334" s="235"/>
      <c r="AD334" s="235"/>
      <c r="AE334" s="235"/>
      <c r="AF334" s="235"/>
      <c r="AG334" s="235"/>
      <c r="AH334" s="235"/>
      <c r="AI334" s="235"/>
      <c r="AJ334" s="235"/>
      <c r="AK334" s="235"/>
      <c r="AL334" s="235"/>
      <c r="AM334" s="235"/>
      <c r="AN334" s="235"/>
      <c r="AO334" s="235"/>
      <c r="AP334" s="235"/>
      <c r="AQ334" s="235"/>
    </row>
    <row r="335" spans="3:43" s="87" customFormat="1" ht="11.25">
      <c r="C335" s="235"/>
      <c r="D335" s="235"/>
      <c r="E335" s="235"/>
      <c r="F335" s="235"/>
      <c r="G335" s="235"/>
      <c r="H335" s="235"/>
      <c r="I335" s="235"/>
      <c r="J335" s="235"/>
      <c r="K335" s="235"/>
      <c r="L335" s="235"/>
      <c r="M335" s="235"/>
      <c r="N335" s="235"/>
      <c r="O335" s="235"/>
      <c r="P335" s="235"/>
      <c r="Q335" s="235"/>
      <c r="R335" s="235"/>
      <c r="S335" s="235"/>
      <c r="T335" s="235"/>
      <c r="U335" s="235"/>
      <c r="V335" s="235"/>
      <c r="W335" s="235"/>
      <c r="X335" s="235"/>
      <c r="Y335" s="235"/>
      <c r="Z335" s="235"/>
      <c r="AA335" s="235"/>
      <c r="AB335" s="235"/>
      <c r="AC335" s="235"/>
      <c r="AD335" s="235"/>
      <c r="AE335" s="235"/>
      <c r="AF335" s="235"/>
      <c r="AG335" s="235"/>
      <c r="AH335" s="235"/>
      <c r="AI335" s="235"/>
      <c r="AJ335" s="235"/>
      <c r="AK335" s="235"/>
      <c r="AL335" s="235"/>
      <c r="AM335" s="235"/>
      <c r="AN335" s="235"/>
      <c r="AO335" s="235"/>
      <c r="AP335" s="235"/>
      <c r="AQ335" s="235"/>
    </row>
    <row r="336" spans="3:43" s="87" customFormat="1" ht="11.25">
      <c r="C336" s="235"/>
      <c r="D336" s="235"/>
      <c r="E336" s="235"/>
      <c r="F336" s="235"/>
      <c r="G336" s="235"/>
      <c r="H336" s="235"/>
      <c r="I336" s="235"/>
      <c r="J336" s="235"/>
      <c r="K336" s="235"/>
      <c r="L336" s="235"/>
      <c r="M336" s="235"/>
      <c r="N336" s="235"/>
      <c r="O336" s="235"/>
      <c r="P336" s="235"/>
      <c r="Q336" s="235"/>
      <c r="R336" s="235"/>
      <c r="S336" s="235"/>
      <c r="T336" s="235"/>
      <c r="U336" s="235"/>
      <c r="V336" s="235"/>
      <c r="W336" s="235"/>
      <c r="X336" s="235"/>
      <c r="Y336" s="235"/>
      <c r="Z336" s="235"/>
      <c r="AA336" s="235"/>
      <c r="AB336" s="235"/>
      <c r="AC336" s="235"/>
      <c r="AD336" s="235"/>
      <c r="AE336" s="235"/>
      <c r="AF336" s="235"/>
      <c r="AG336" s="235"/>
      <c r="AH336" s="235"/>
      <c r="AI336" s="235"/>
      <c r="AJ336" s="235"/>
      <c r="AK336" s="235"/>
      <c r="AL336" s="235"/>
      <c r="AM336" s="235"/>
      <c r="AN336" s="235"/>
      <c r="AO336" s="235"/>
      <c r="AP336" s="235"/>
      <c r="AQ336" s="235"/>
    </row>
    <row r="337" spans="3:43" s="87" customFormat="1" ht="11.25">
      <c r="C337" s="235"/>
      <c r="D337" s="235"/>
      <c r="E337" s="235"/>
      <c r="F337" s="235"/>
      <c r="G337" s="235"/>
      <c r="H337" s="235"/>
      <c r="I337" s="235"/>
      <c r="J337" s="235"/>
      <c r="K337" s="235"/>
      <c r="L337" s="235"/>
      <c r="M337" s="235"/>
      <c r="N337" s="235"/>
      <c r="O337" s="235"/>
      <c r="P337" s="235"/>
      <c r="Q337" s="235"/>
      <c r="R337" s="235"/>
      <c r="S337" s="235"/>
      <c r="T337" s="235"/>
      <c r="U337" s="235"/>
      <c r="V337" s="235"/>
      <c r="W337" s="235"/>
      <c r="X337" s="235"/>
      <c r="Y337" s="235"/>
      <c r="Z337" s="235"/>
      <c r="AA337" s="235"/>
      <c r="AB337" s="235"/>
      <c r="AC337" s="235"/>
      <c r="AD337" s="235"/>
      <c r="AE337" s="235"/>
      <c r="AF337" s="235"/>
      <c r="AG337" s="235"/>
      <c r="AH337" s="235"/>
      <c r="AI337" s="235"/>
      <c r="AJ337" s="235"/>
      <c r="AK337" s="235"/>
      <c r="AL337" s="235"/>
      <c r="AM337" s="235"/>
      <c r="AN337" s="235"/>
      <c r="AO337" s="235"/>
      <c r="AP337" s="235"/>
      <c r="AQ337" s="235"/>
    </row>
    <row r="338" spans="3:43" s="87" customFormat="1" ht="11.25">
      <c r="C338" s="235"/>
      <c r="D338" s="235"/>
      <c r="E338" s="235"/>
      <c r="F338" s="235"/>
      <c r="G338" s="235"/>
      <c r="H338" s="235"/>
      <c r="I338" s="235"/>
      <c r="J338" s="235"/>
      <c r="K338" s="235"/>
      <c r="L338" s="235"/>
      <c r="M338" s="235"/>
      <c r="N338" s="235"/>
      <c r="O338" s="235"/>
      <c r="P338" s="235"/>
      <c r="Q338" s="235"/>
      <c r="R338" s="235"/>
      <c r="S338" s="235"/>
      <c r="T338" s="235"/>
      <c r="U338" s="235"/>
      <c r="V338" s="235"/>
      <c r="W338" s="235"/>
      <c r="X338" s="235"/>
      <c r="Y338" s="235"/>
      <c r="Z338" s="235"/>
      <c r="AA338" s="235"/>
      <c r="AB338" s="235"/>
      <c r="AC338" s="235"/>
      <c r="AD338" s="235"/>
      <c r="AE338" s="235"/>
      <c r="AF338" s="235"/>
      <c r="AG338" s="235"/>
      <c r="AH338" s="235"/>
      <c r="AI338" s="235"/>
      <c r="AJ338" s="235"/>
      <c r="AK338" s="235"/>
      <c r="AL338" s="235"/>
      <c r="AM338" s="235"/>
      <c r="AN338" s="235"/>
      <c r="AO338" s="235"/>
      <c r="AP338" s="235"/>
      <c r="AQ338" s="235"/>
    </row>
    <row r="339" spans="3:43" s="87" customFormat="1" ht="11.25">
      <c r="C339" s="235"/>
      <c r="D339" s="235"/>
      <c r="E339" s="235"/>
      <c r="F339" s="235"/>
      <c r="G339" s="235"/>
      <c r="H339" s="235"/>
      <c r="I339" s="235"/>
      <c r="J339" s="235"/>
      <c r="K339" s="235"/>
      <c r="L339" s="235"/>
      <c r="M339" s="235"/>
      <c r="N339" s="235"/>
      <c r="O339" s="235"/>
      <c r="P339" s="235"/>
      <c r="Q339" s="235"/>
      <c r="R339" s="235"/>
      <c r="S339" s="235"/>
      <c r="T339" s="235"/>
      <c r="U339" s="235"/>
      <c r="V339" s="235"/>
      <c r="W339" s="235"/>
      <c r="X339" s="235"/>
      <c r="Y339" s="235"/>
      <c r="Z339" s="235"/>
      <c r="AA339" s="235"/>
      <c r="AB339" s="235"/>
      <c r="AC339" s="235"/>
      <c r="AD339" s="235"/>
      <c r="AE339" s="235"/>
      <c r="AF339" s="235"/>
      <c r="AG339" s="235"/>
      <c r="AH339" s="235"/>
      <c r="AI339" s="235"/>
      <c r="AJ339" s="235"/>
      <c r="AK339" s="235"/>
      <c r="AL339" s="235"/>
      <c r="AM339" s="235"/>
      <c r="AN339" s="235"/>
      <c r="AO339" s="235"/>
      <c r="AP339" s="235"/>
      <c r="AQ339" s="235"/>
    </row>
    <row r="340" spans="3:43" s="87" customFormat="1" ht="11.25">
      <c r="C340" s="235"/>
      <c r="D340" s="235"/>
      <c r="E340" s="235"/>
      <c r="F340" s="235"/>
      <c r="G340" s="235"/>
      <c r="H340" s="235"/>
      <c r="I340" s="235"/>
      <c r="J340" s="235"/>
      <c r="K340" s="235"/>
      <c r="L340" s="235"/>
      <c r="M340" s="235"/>
      <c r="N340" s="235"/>
      <c r="O340" s="235"/>
      <c r="P340" s="235"/>
      <c r="Q340" s="235"/>
      <c r="R340" s="235"/>
      <c r="S340" s="235"/>
      <c r="T340" s="235"/>
      <c r="U340" s="235"/>
      <c r="V340" s="235"/>
      <c r="W340" s="235"/>
      <c r="X340" s="235"/>
      <c r="Y340" s="235"/>
      <c r="Z340" s="235"/>
      <c r="AA340" s="235"/>
      <c r="AB340" s="235"/>
      <c r="AC340" s="235"/>
      <c r="AD340" s="235"/>
      <c r="AE340" s="235"/>
      <c r="AF340" s="235"/>
      <c r="AG340" s="235"/>
      <c r="AH340" s="235"/>
      <c r="AI340" s="235"/>
      <c r="AJ340" s="235"/>
      <c r="AK340" s="235"/>
      <c r="AL340" s="235"/>
      <c r="AM340" s="235"/>
      <c r="AN340" s="235"/>
      <c r="AO340" s="235"/>
      <c r="AP340" s="235"/>
      <c r="AQ340" s="235"/>
    </row>
    <row r="341" spans="3:43" s="87" customFormat="1" ht="11.25">
      <c r="C341" s="235"/>
      <c r="D341" s="235"/>
      <c r="E341" s="235"/>
      <c r="F341" s="235"/>
      <c r="G341" s="235"/>
      <c r="H341" s="235"/>
      <c r="I341" s="235"/>
      <c r="J341" s="235"/>
      <c r="K341" s="235"/>
      <c r="L341" s="235"/>
      <c r="M341" s="235"/>
      <c r="N341" s="235"/>
      <c r="O341" s="235"/>
      <c r="P341" s="235"/>
      <c r="Q341" s="235"/>
      <c r="R341" s="235"/>
      <c r="S341" s="235"/>
      <c r="T341" s="235"/>
      <c r="U341" s="235"/>
      <c r="V341" s="235"/>
      <c r="W341" s="235"/>
      <c r="X341" s="235"/>
      <c r="Y341" s="235"/>
      <c r="Z341" s="235"/>
      <c r="AA341" s="235"/>
      <c r="AB341" s="235"/>
      <c r="AC341" s="235"/>
      <c r="AD341" s="235"/>
      <c r="AE341" s="235"/>
      <c r="AF341" s="235"/>
      <c r="AG341" s="235"/>
      <c r="AH341" s="235"/>
      <c r="AI341" s="235"/>
      <c r="AJ341" s="235"/>
      <c r="AK341" s="235"/>
      <c r="AL341" s="235"/>
      <c r="AM341" s="235"/>
      <c r="AN341" s="235"/>
      <c r="AO341" s="235"/>
      <c r="AP341" s="235"/>
      <c r="AQ341" s="235"/>
    </row>
    <row r="342" spans="3:43" s="87" customFormat="1" ht="11.25">
      <c r="C342" s="235"/>
      <c r="D342" s="235"/>
      <c r="E342" s="235"/>
      <c r="F342" s="235"/>
      <c r="G342" s="235"/>
      <c r="H342" s="235"/>
      <c r="I342" s="235"/>
      <c r="J342" s="235"/>
      <c r="K342" s="235"/>
      <c r="L342" s="235"/>
      <c r="M342" s="235"/>
      <c r="N342" s="235"/>
      <c r="O342" s="235"/>
      <c r="P342" s="235"/>
      <c r="Q342" s="235"/>
      <c r="R342" s="235"/>
      <c r="S342" s="235"/>
      <c r="T342" s="235"/>
      <c r="U342" s="235"/>
      <c r="V342" s="235"/>
      <c r="W342" s="235"/>
      <c r="X342" s="235"/>
      <c r="Y342" s="235"/>
      <c r="Z342" s="235"/>
      <c r="AA342" s="235"/>
      <c r="AB342" s="235"/>
      <c r="AC342" s="235"/>
      <c r="AD342" s="235"/>
      <c r="AE342" s="235"/>
      <c r="AF342" s="235"/>
      <c r="AG342" s="235"/>
      <c r="AH342" s="235"/>
      <c r="AI342" s="235"/>
      <c r="AJ342" s="235"/>
      <c r="AK342" s="235"/>
      <c r="AL342" s="235"/>
      <c r="AM342" s="235"/>
      <c r="AN342" s="235"/>
      <c r="AO342" s="235"/>
      <c r="AP342" s="235"/>
      <c r="AQ342" s="235"/>
    </row>
    <row r="343" spans="3:43" s="87" customFormat="1" ht="11.25">
      <c r="C343" s="235"/>
      <c r="D343" s="235"/>
      <c r="E343" s="235"/>
      <c r="F343" s="235"/>
      <c r="G343" s="235"/>
      <c r="H343" s="235"/>
      <c r="I343" s="235"/>
      <c r="J343" s="235"/>
      <c r="K343" s="235"/>
      <c r="L343" s="235"/>
      <c r="M343" s="235"/>
      <c r="N343" s="235"/>
      <c r="O343" s="235"/>
      <c r="P343" s="235"/>
      <c r="Q343" s="235"/>
      <c r="R343" s="235"/>
      <c r="S343" s="235"/>
      <c r="T343" s="235"/>
      <c r="U343" s="235"/>
      <c r="V343" s="235"/>
      <c r="W343" s="235"/>
      <c r="X343" s="235"/>
      <c r="Y343" s="235"/>
      <c r="Z343" s="235"/>
      <c r="AA343" s="235"/>
      <c r="AB343" s="235"/>
      <c r="AC343" s="235"/>
      <c r="AD343" s="235"/>
      <c r="AE343" s="235"/>
      <c r="AF343" s="235"/>
      <c r="AG343" s="235"/>
      <c r="AH343" s="235"/>
      <c r="AI343" s="235"/>
      <c r="AJ343" s="235"/>
      <c r="AK343" s="235"/>
      <c r="AL343" s="235"/>
      <c r="AM343" s="235"/>
      <c r="AN343" s="235"/>
      <c r="AO343" s="235"/>
      <c r="AP343" s="235"/>
      <c r="AQ343" s="235"/>
    </row>
    <row r="344" spans="3:43" s="87" customFormat="1" ht="11.25">
      <c r="C344" s="235"/>
      <c r="D344" s="235"/>
      <c r="E344" s="235"/>
      <c r="F344" s="235"/>
      <c r="G344" s="235"/>
      <c r="H344" s="235"/>
      <c r="I344" s="235"/>
      <c r="J344" s="235"/>
      <c r="K344" s="235"/>
      <c r="L344" s="235"/>
      <c r="M344" s="235"/>
      <c r="N344" s="235"/>
      <c r="O344" s="235"/>
      <c r="P344" s="235"/>
      <c r="Q344" s="235"/>
      <c r="R344" s="235"/>
      <c r="S344" s="235"/>
      <c r="T344" s="235"/>
      <c r="U344" s="235"/>
      <c r="V344" s="235"/>
      <c r="W344" s="235"/>
      <c r="X344" s="235"/>
      <c r="Y344" s="235"/>
      <c r="Z344" s="235"/>
      <c r="AA344" s="235"/>
      <c r="AB344" s="235"/>
      <c r="AC344" s="235"/>
      <c r="AD344" s="235"/>
      <c r="AE344" s="235"/>
      <c r="AF344" s="235"/>
      <c r="AG344" s="235"/>
      <c r="AH344" s="235"/>
      <c r="AI344" s="235"/>
      <c r="AJ344" s="235"/>
      <c r="AK344" s="235"/>
      <c r="AL344" s="235"/>
      <c r="AM344" s="235"/>
      <c r="AN344" s="235"/>
      <c r="AO344" s="235"/>
      <c r="AP344" s="235"/>
      <c r="AQ344" s="235"/>
    </row>
    <row r="345" spans="3:43" s="87" customFormat="1" ht="11.25">
      <c r="C345" s="235"/>
      <c r="D345" s="235"/>
      <c r="E345" s="235"/>
      <c r="F345" s="235"/>
      <c r="G345" s="235"/>
      <c r="H345" s="235"/>
      <c r="I345" s="235"/>
      <c r="J345" s="235"/>
      <c r="K345" s="235"/>
      <c r="L345" s="235"/>
      <c r="M345" s="235"/>
      <c r="N345" s="235"/>
      <c r="O345" s="235"/>
      <c r="P345" s="235"/>
      <c r="Q345" s="235"/>
      <c r="R345" s="235"/>
      <c r="S345" s="235"/>
      <c r="T345" s="235"/>
      <c r="U345" s="235"/>
      <c r="V345" s="235"/>
      <c r="W345" s="235"/>
      <c r="X345" s="235"/>
      <c r="Y345" s="235"/>
      <c r="Z345" s="235"/>
      <c r="AA345" s="235"/>
      <c r="AB345" s="235"/>
      <c r="AC345" s="235"/>
      <c r="AD345" s="235"/>
      <c r="AE345" s="235"/>
      <c r="AF345" s="235"/>
      <c r="AG345" s="235"/>
      <c r="AH345" s="235"/>
      <c r="AI345" s="235"/>
      <c r="AJ345" s="235"/>
      <c r="AK345" s="235"/>
      <c r="AL345" s="235"/>
      <c r="AM345" s="235"/>
      <c r="AN345" s="235"/>
      <c r="AO345" s="235"/>
      <c r="AP345" s="235"/>
      <c r="AQ345" s="235"/>
    </row>
    <row r="346" spans="3:43" s="87" customFormat="1" ht="11.25">
      <c r="C346" s="235"/>
      <c r="D346" s="235"/>
      <c r="E346" s="235"/>
      <c r="F346" s="235"/>
      <c r="G346" s="235"/>
      <c r="H346" s="235"/>
      <c r="I346" s="235"/>
      <c r="J346" s="235"/>
      <c r="K346" s="235"/>
      <c r="L346" s="235"/>
      <c r="M346" s="235"/>
      <c r="N346" s="235"/>
      <c r="O346" s="235"/>
      <c r="P346" s="235"/>
      <c r="Q346" s="235"/>
      <c r="R346" s="235"/>
      <c r="S346" s="235"/>
      <c r="T346" s="235"/>
      <c r="U346" s="235"/>
      <c r="V346" s="235"/>
      <c r="W346" s="235"/>
      <c r="X346" s="235"/>
      <c r="Y346" s="235"/>
      <c r="Z346" s="235"/>
      <c r="AA346" s="235"/>
      <c r="AB346" s="235"/>
      <c r="AC346" s="235"/>
      <c r="AD346" s="235"/>
      <c r="AE346" s="235"/>
      <c r="AF346" s="235"/>
      <c r="AG346" s="235"/>
      <c r="AH346" s="235"/>
      <c r="AI346" s="235"/>
      <c r="AJ346" s="235"/>
      <c r="AK346" s="235"/>
      <c r="AL346" s="235"/>
      <c r="AM346" s="235"/>
      <c r="AN346" s="235"/>
      <c r="AO346" s="235"/>
      <c r="AP346" s="235"/>
      <c r="AQ346" s="235"/>
    </row>
    <row r="347" spans="3:43" s="87" customFormat="1" ht="11.25">
      <c r="C347" s="235"/>
      <c r="D347" s="235"/>
      <c r="E347" s="235"/>
      <c r="F347" s="235"/>
      <c r="G347" s="235"/>
      <c r="H347" s="235"/>
      <c r="I347" s="235"/>
      <c r="J347" s="235"/>
      <c r="K347" s="235"/>
      <c r="L347" s="235"/>
      <c r="M347" s="235"/>
      <c r="N347" s="235"/>
      <c r="O347" s="235"/>
      <c r="P347" s="235"/>
      <c r="Q347" s="235"/>
      <c r="R347" s="235"/>
      <c r="S347" s="235"/>
      <c r="T347" s="235"/>
      <c r="U347" s="235"/>
      <c r="V347" s="235"/>
      <c r="W347" s="235"/>
      <c r="X347" s="235"/>
      <c r="Y347" s="235"/>
      <c r="Z347" s="235"/>
      <c r="AA347" s="235"/>
      <c r="AB347" s="235"/>
      <c r="AC347" s="235"/>
      <c r="AD347" s="235"/>
      <c r="AE347" s="235"/>
      <c r="AF347" s="235"/>
      <c r="AG347" s="235"/>
      <c r="AH347" s="235"/>
      <c r="AI347" s="235"/>
      <c r="AJ347" s="235"/>
      <c r="AK347" s="235"/>
      <c r="AL347" s="235"/>
      <c r="AM347" s="235"/>
      <c r="AN347" s="235"/>
      <c r="AO347" s="235"/>
      <c r="AP347" s="235"/>
      <c r="AQ347" s="235"/>
    </row>
    <row r="348" spans="3:43" s="87" customFormat="1" ht="11.25">
      <c r="C348" s="235"/>
      <c r="D348" s="235"/>
      <c r="E348" s="235"/>
      <c r="F348" s="235"/>
      <c r="G348" s="235"/>
      <c r="H348" s="235"/>
      <c r="I348" s="235"/>
      <c r="J348" s="235"/>
      <c r="K348" s="235"/>
      <c r="L348" s="235"/>
      <c r="M348" s="235"/>
      <c r="N348" s="235"/>
      <c r="O348" s="235"/>
      <c r="P348" s="235"/>
      <c r="Q348" s="235"/>
      <c r="R348" s="235"/>
      <c r="S348" s="235"/>
      <c r="T348" s="235"/>
      <c r="U348" s="235"/>
      <c r="V348" s="235"/>
      <c r="W348" s="235"/>
      <c r="X348" s="235"/>
      <c r="Y348" s="235"/>
      <c r="Z348" s="235"/>
      <c r="AA348" s="235"/>
      <c r="AB348" s="235"/>
      <c r="AC348" s="235"/>
      <c r="AD348" s="235"/>
      <c r="AE348" s="235"/>
      <c r="AF348" s="235"/>
      <c r="AG348" s="235"/>
      <c r="AH348" s="235"/>
      <c r="AI348" s="235"/>
      <c r="AJ348" s="235"/>
      <c r="AK348" s="235"/>
      <c r="AL348" s="235"/>
      <c r="AM348" s="235"/>
      <c r="AN348" s="235"/>
      <c r="AO348" s="235"/>
      <c r="AP348" s="235"/>
      <c r="AQ348" s="235"/>
    </row>
    <row r="349" spans="3:43" s="87" customFormat="1" ht="11.25">
      <c r="C349" s="235"/>
      <c r="D349" s="235"/>
      <c r="E349" s="235"/>
      <c r="F349" s="235"/>
      <c r="G349" s="235"/>
      <c r="H349" s="235"/>
      <c r="I349" s="235"/>
      <c r="J349" s="235"/>
      <c r="K349" s="235"/>
      <c r="L349" s="235"/>
      <c r="M349" s="235"/>
      <c r="N349" s="235"/>
      <c r="O349" s="235"/>
      <c r="P349" s="235"/>
      <c r="Q349" s="235"/>
      <c r="R349" s="235"/>
      <c r="S349" s="235"/>
      <c r="T349" s="235"/>
      <c r="U349" s="235"/>
      <c r="V349" s="235"/>
      <c r="W349" s="235"/>
      <c r="X349" s="235"/>
      <c r="Y349" s="235"/>
      <c r="Z349" s="235"/>
      <c r="AA349" s="235"/>
      <c r="AB349" s="235"/>
      <c r="AC349" s="235"/>
      <c r="AD349" s="235"/>
      <c r="AE349" s="235"/>
      <c r="AF349" s="235"/>
      <c r="AG349" s="235"/>
      <c r="AH349" s="235"/>
      <c r="AI349" s="235"/>
      <c r="AJ349" s="235"/>
      <c r="AK349" s="235"/>
      <c r="AL349" s="235"/>
      <c r="AM349" s="235"/>
      <c r="AN349" s="235"/>
      <c r="AO349" s="235"/>
      <c r="AP349" s="235"/>
      <c r="AQ349" s="235"/>
    </row>
    <row r="350" spans="3:43" s="87" customFormat="1" ht="11.25">
      <c r="C350" s="235"/>
      <c r="D350" s="235"/>
      <c r="E350" s="235"/>
      <c r="F350" s="235"/>
      <c r="G350" s="235"/>
      <c r="H350" s="235"/>
      <c r="I350" s="235"/>
      <c r="J350" s="235"/>
      <c r="K350" s="235"/>
      <c r="L350" s="235"/>
      <c r="M350" s="235"/>
      <c r="N350" s="235"/>
      <c r="O350" s="235"/>
      <c r="P350" s="235"/>
      <c r="Q350" s="235"/>
      <c r="R350" s="235"/>
      <c r="S350" s="235"/>
      <c r="T350" s="235"/>
      <c r="U350" s="235"/>
      <c r="V350" s="235"/>
      <c r="W350" s="235"/>
      <c r="X350" s="235"/>
      <c r="Y350" s="235"/>
      <c r="Z350" s="235"/>
      <c r="AA350" s="235"/>
      <c r="AB350" s="235"/>
      <c r="AC350" s="235"/>
      <c r="AD350" s="235"/>
      <c r="AE350" s="235"/>
      <c r="AF350" s="235"/>
      <c r="AG350" s="235"/>
      <c r="AH350" s="235"/>
      <c r="AI350" s="235"/>
      <c r="AJ350" s="235"/>
      <c r="AK350" s="235"/>
      <c r="AL350" s="235"/>
      <c r="AM350" s="235"/>
      <c r="AN350" s="235"/>
      <c r="AO350" s="235"/>
      <c r="AP350" s="235"/>
      <c r="AQ350" s="235"/>
    </row>
    <row r="351" spans="3:43" s="87" customFormat="1" ht="11.25">
      <c r="C351" s="235"/>
      <c r="D351" s="235"/>
      <c r="E351" s="235"/>
      <c r="F351" s="235"/>
      <c r="G351" s="235"/>
      <c r="H351" s="235"/>
      <c r="I351" s="235"/>
      <c r="J351" s="235"/>
      <c r="K351" s="235"/>
      <c r="L351" s="235"/>
      <c r="M351" s="235"/>
      <c r="N351" s="235"/>
      <c r="O351" s="235"/>
      <c r="P351" s="235"/>
      <c r="Q351" s="235"/>
      <c r="R351" s="235"/>
      <c r="S351" s="235"/>
      <c r="T351" s="235"/>
      <c r="U351" s="235"/>
      <c r="V351" s="235"/>
      <c r="W351" s="235"/>
      <c r="X351" s="235"/>
      <c r="Y351" s="235"/>
      <c r="Z351" s="235"/>
      <c r="AA351" s="235"/>
      <c r="AB351" s="235"/>
      <c r="AC351" s="235"/>
      <c r="AD351" s="235"/>
      <c r="AE351" s="235"/>
      <c r="AF351" s="235"/>
      <c r="AG351" s="235"/>
      <c r="AH351" s="235"/>
      <c r="AI351" s="235"/>
      <c r="AJ351" s="235"/>
      <c r="AK351" s="235"/>
      <c r="AL351" s="235"/>
      <c r="AM351" s="235"/>
      <c r="AN351" s="235"/>
      <c r="AO351" s="235"/>
      <c r="AP351" s="235"/>
      <c r="AQ351" s="235"/>
    </row>
    <row r="352" spans="3:43" s="87" customFormat="1" ht="11.25">
      <c r="C352" s="235"/>
      <c r="D352" s="235"/>
      <c r="E352" s="235"/>
      <c r="F352" s="235"/>
      <c r="G352" s="235"/>
      <c r="H352" s="235"/>
      <c r="I352" s="235"/>
      <c r="J352" s="235"/>
      <c r="K352" s="235"/>
      <c r="L352" s="235"/>
      <c r="M352" s="235"/>
      <c r="N352" s="235"/>
      <c r="O352" s="235"/>
      <c r="P352" s="235"/>
      <c r="Q352" s="235"/>
      <c r="R352" s="235"/>
      <c r="S352" s="235"/>
      <c r="T352" s="235"/>
      <c r="U352" s="235"/>
      <c r="V352" s="235"/>
      <c r="W352" s="235"/>
      <c r="X352" s="235"/>
      <c r="Y352" s="235"/>
      <c r="Z352" s="235"/>
      <c r="AA352" s="235"/>
      <c r="AB352" s="235"/>
      <c r="AC352" s="235"/>
      <c r="AD352" s="235"/>
      <c r="AE352" s="235"/>
      <c r="AF352" s="235"/>
      <c r="AG352" s="235"/>
      <c r="AH352" s="235"/>
      <c r="AI352" s="235"/>
      <c r="AJ352" s="235"/>
      <c r="AK352" s="235"/>
      <c r="AL352" s="235"/>
      <c r="AM352" s="235"/>
      <c r="AN352" s="235"/>
      <c r="AO352" s="235"/>
      <c r="AP352" s="235"/>
      <c r="AQ352" s="235"/>
    </row>
    <row r="353" spans="3:43" s="87" customFormat="1" ht="11.25">
      <c r="C353" s="235"/>
      <c r="D353" s="235"/>
      <c r="E353" s="235"/>
      <c r="F353" s="235"/>
      <c r="G353" s="235"/>
      <c r="H353" s="235"/>
      <c r="I353" s="235"/>
      <c r="J353" s="235"/>
      <c r="K353" s="235"/>
      <c r="L353" s="235"/>
      <c r="M353" s="235"/>
      <c r="N353" s="235"/>
      <c r="O353" s="235"/>
      <c r="P353" s="235"/>
      <c r="Q353" s="235"/>
      <c r="R353" s="235"/>
      <c r="S353" s="235"/>
      <c r="T353" s="235"/>
      <c r="U353" s="235"/>
      <c r="V353" s="235"/>
      <c r="W353" s="235"/>
      <c r="X353" s="235"/>
      <c r="Y353" s="235"/>
      <c r="Z353" s="235"/>
      <c r="AA353" s="235"/>
      <c r="AB353" s="235"/>
      <c r="AC353" s="235"/>
      <c r="AD353" s="235"/>
      <c r="AE353" s="235"/>
      <c r="AF353" s="235"/>
      <c r="AG353" s="235"/>
      <c r="AH353" s="235"/>
      <c r="AI353" s="235"/>
      <c r="AJ353" s="235"/>
      <c r="AK353" s="235"/>
      <c r="AL353" s="235"/>
      <c r="AM353" s="235"/>
      <c r="AN353" s="235"/>
      <c r="AO353" s="235"/>
      <c r="AP353" s="235"/>
      <c r="AQ353" s="235"/>
    </row>
    <row r="354" spans="3:43" s="87" customFormat="1" ht="11.25">
      <c r="C354" s="235"/>
      <c r="D354" s="235"/>
      <c r="E354" s="235"/>
      <c r="F354" s="235"/>
      <c r="G354" s="235"/>
      <c r="H354" s="235"/>
      <c r="I354" s="235"/>
      <c r="J354" s="235"/>
      <c r="K354" s="235"/>
      <c r="L354" s="235"/>
      <c r="M354" s="235"/>
      <c r="N354" s="235"/>
      <c r="O354" s="235"/>
      <c r="P354" s="235"/>
      <c r="Q354" s="235"/>
      <c r="R354" s="235"/>
      <c r="S354" s="235"/>
      <c r="T354" s="235"/>
      <c r="U354" s="235"/>
      <c r="V354" s="235"/>
      <c r="W354" s="235"/>
      <c r="X354" s="235"/>
      <c r="Y354" s="235"/>
      <c r="Z354" s="235"/>
      <c r="AA354" s="235"/>
      <c r="AB354" s="235"/>
      <c r="AC354" s="235"/>
      <c r="AD354" s="235"/>
      <c r="AE354" s="235"/>
      <c r="AF354" s="235"/>
      <c r="AG354" s="235"/>
      <c r="AH354" s="235"/>
      <c r="AI354" s="235"/>
      <c r="AJ354" s="235"/>
      <c r="AK354" s="235"/>
      <c r="AL354" s="235"/>
      <c r="AM354" s="235"/>
      <c r="AN354" s="235"/>
      <c r="AO354" s="235"/>
      <c r="AP354" s="235"/>
      <c r="AQ354" s="235"/>
    </row>
    <row r="355" spans="3:43" s="87" customFormat="1" ht="11.25">
      <c r="C355" s="235"/>
      <c r="D355" s="235"/>
      <c r="E355" s="235"/>
      <c r="F355" s="235"/>
      <c r="G355" s="235"/>
      <c r="H355" s="235"/>
      <c r="I355" s="235"/>
      <c r="J355" s="235"/>
      <c r="K355" s="235"/>
      <c r="L355" s="235"/>
      <c r="M355" s="235"/>
      <c r="N355" s="235"/>
      <c r="O355" s="235"/>
      <c r="P355" s="235"/>
      <c r="Q355" s="235"/>
      <c r="R355" s="235"/>
      <c r="S355" s="235"/>
      <c r="T355" s="235"/>
      <c r="U355" s="235"/>
      <c r="V355" s="235"/>
      <c r="W355" s="235"/>
      <c r="X355" s="235"/>
      <c r="Y355" s="235"/>
      <c r="Z355" s="235"/>
      <c r="AA355" s="235"/>
      <c r="AB355" s="235"/>
      <c r="AC355" s="235"/>
      <c r="AD355" s="235"/>
      <c r="AE355" s="235"/>
      <c r="AF355" s="235"/>
      <c r="AG355" s="235"/>
      <c r="AH355" s="235"/>
      <c r="AI355" s="235"/>
      <c r="AJ355" s="235"/>
      <c r="AK355" s="235"/>
      <c r="AL355" s="235"/>
      <c r="AM355" s="235"/>
      <c r="AN355" s="235"/>
      <c r="AO355" s="235"/>
      <c r="AP355" s="235"/>
      <c r="AQ355" s="235"/>
    </row>
    <row r="356" spans="3:43" s="87" customFormat="1" ht="11.25">
      <c r="C356" s="235"/>
      <c r="D356" s="235"/>
      <c r="E356" s="235"/>
      <c r="F356" s="235"/>
      <c r="G356" s="235"/>
      <c r="H356" s="235"/>
      <c r="I356" s="235"/>
      <c r="J356" s="235"/>
      <c r="K356" s="235"/>
      <c r="L356" s="235"/>
      <c r="M356" s="235"/>
      <c r="N356" s="235"/>
      <c r="O356" s="235"/>
      <c r="P356" s="235"/>
      <c r="Q356" s="235"/>
      <c r="R356" s="235"/>
      <c r="S356" s="235"/>
      <c r="T356" s="235"/>
      <c r="U356" s="235"/>
      <c r="V356" s="235"/>
      <c r="W356" s="235"/>
      <c r="X356" s="235"/>
      <c r="Y356" s="235"/>
      <c r="Z356" s="235"/>
      <c r="AA356" s="235"/>
      <c r="AB356" s="235"/>
      <c r="AC356" s="235"/>
      <c r="AD356" s="235"/>
      <c r="AE356" s="235"/>
      <c r="AF356" s="235"/>
      <c r="AG356" s="235"/>
      <c r="AH356" s="235"/>
      <c r="AI356" s="235"/>
      <c r="AJ356" s="235"/>
      <c r="AK356" s="235"/>
      <c r="AL356" s="235"/>
      <c r="AM356" s="235"/>
      <c r="AN356" s="235"/>
      <c r="AO356" s="235"/>
      <c r="AP356" s="235"/>
      <c r="AQ356" s="235"/>
    </row>
    <row r="357" spans="3:43" s="87" customFormat="1" ht="11.25">
      <c r="C357" s="235"/>
      <c r="D357" s="235"/>
      <c r="E357" s="235"/>
      <c r="F357" s="235"/>
      <c r="G357" s="235"/>
      <c r="H357" s="235"/>
      <c r="I357" s="235"/>
      <c r="J357" s="235"/>
      <c r="K357" s="235"/>
      <c r="L357" s="235"/>
      <c r="M357" s="235"/>
      <c r="N357" s="235"/>
      <c r="O357" s="235"/>
      <c r="P357" s="235"/>
      <c r="Q357" s="235"/>
      <c r="R357" s="235"/>
      <c r="S357" s="235"/>
      <c r="T357" s="235"/>
      <c r="U357" s="235"/>
      <c r="V357" s="235"/>
      <c r="W357" s="235"/>
      <c r="X357" s="235"/>
      <c r="Y357" s="235"/>
      <c r="Z357" s="235"/>
      <c r="AA357" s="235"/>
      <c r="AB357" s="235"/>
      <c r="AC357" s="235"/>
      <c r="AD357" s="235"/>
      <c r="AE357" s="235"/>
      <c r="AF357" s="235"/>
      <c r="AG357" s="235"/>
      <c r="AH357" s="235"/>
      <c r="AI357" s="235"/>
      <c r="AJ357" s="235"/>
      <c r="AK357" s="235"/>
      <c r="AL357" s="235"/>
      <c r="AM357" s="235"/>
      <c r="AN357" s="235"/>
      <c r="AO357" s="235"/>
      <c r="AP357" s="235"/>
      <c r="AQ357" s="235"/>
    </row>
    <row r="358" spans="3:43" s="87" customFormat="1" ht="11.25">
      <c r="C358" s="235"/>
      <c r="D358" s="235"/>
      <c r="E358" s="235"/>
      <c r="F358" s="235"/>
      <c r="G358" s="235"/>
      <c r="H358" s="235"/>
      <c r="I358" s="235"/>
      <c r="J358" s="235"/>
      <c r="K358" s="235"/>
      <c r="L358" s="235"/>
      <c r="M358" s="235"/>
      <c r="N358" s="235"/>
      <c r="O358" s="235"/>
      <c r="P358" s="235"/>
      <c r="Q358" s="235"/>
      <c r="R358" s="235"/>
      <c r="S358" s="235"/>
      <c r="T358" s="235"/>
      <c r="U358" s="235"/>
      <c r="V358" s="235"/>
      <c r="W358" s="235"/>
      <c r="X358" s="235"/>
      <c r="Y358" s="235"/>
      <c r="Z358" s="235"/>
      <c r="AA358" s="235"/>
      <c r="AB358" s="235"/>
      <c r="AC358" s="235"/>
      <c r="AD358" s="235"/>
      <c r="AE358" s="235"/>
      <c r="AF358" s="235"/>
      <c r="AG358" s="235"/>
      <c r="AH358" s="235"/>
      <c r="AI358" s="235"/>
      <c r="AJ358" s="235"/>
      <c r="AK358" s="235"/>
      <c r="AL358" s="235"/>
      <c r="AM358" s="235"/>
      <c r="AN358" s="235"/>
      <c r="AO358" s="235"/>
      <c r="AP358" s="235"/>
      <c r="AQ358" s="235"/>
    </row>
    <row r="359" spans="3:43" s="87" customFormat="1" ht="11.25">
      <c r="C359" s="235"/>
      <c r="D359" s="235"/>
      <c r="E359" s="235"/>
      <c r="F359" s="235"/>
      <c r="G359" s="235"/>
      <c r="H359" s="235"/>
      <c r="I359" s="235"/>
      <c r="J359" s="235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  <c r="W359" s="235"/>
      <c r="X359" s="235"/>
      <c r="Y359" s="235"/>
      <c r="Z359" s="235"/>
      <c r="AA359" s="235"/>
      <c r="AB359" s="235"/>
      <c r="AC359" s="235"/>
      <c r="AD359" s="235"/>
      <c r="AE359" s="235"/>
      <c r="AF359" s="235"/>
      <c r="AG359" s="235"/>
      <c r="AH359" s="235"/>
      <c r="AI359" s="235"/>
      <c r="AJ359" s="235"/>
      <c r="AK359" s="235"/>
      <c r="AL359" s="235"/>
      <c r="AM359" s="235"/>
      <c r="AN359" s="235"/>
      <c r="AO359" s="235"/>
      <c r="AP359" s="235"/>
      <c r="AQ359" s="235"/>
    </row>
    <row r="360" spans="3:43" s="87" customFormat="1" ht="11.25">
      <c r="C360" s="235"/>
      <c r="D360" s="235"/>
      <c r="E360" s="235"/>
      <c r="F360" s="235"/>
      <c r="G360" s="235"/>
      <c r="H360" s="235"/>
      <c r="I360" s="235"/>
      <c r="J360" s="235"/>
      <c r="K360" s="235"/>
      <c r="L360" s="235"/>
      <c r="M360" s="235"/>
      <c r="N360" s="235"/>
      <c r="O360" s="235"/>
      <c r="P360" s="235"/>
      <c r="Q360" s="235"/>
      <c r="R360" s="235"/>
      <c r="S360" s="235"/>
      <c r="T360" s="235"/>
      <c r="U360" s="235"/>
      <c r="V360" s="235"/>
      <c r="W360" s="235"/>
      <c r="X360" s="235"/>
      <c r="Y360" s="235"/>
      <c r="Z360" s="235"/>
      <c r="AA360" s="235"/>
      <c r="AB360" s="235"/>
      <c r="AC360" s="235"/>
      <c r="AD360" s="235"/>
      <c r="AE360" s="235"/>
      <c r="AF360" s="235"/>
      <c r="AG360" s="235"/>
      <c r="AH360" s="235"/>
      <c r="AI360" s="235"/>
      <c r="AJ360" s="235"/>
      <c r="AK360" s="235"/>
      <c r="AL360" s="235"/>
      <c r="AM360" s="235"/>
      <c r="AN360" s="235"/>
      <c r="AO360" s="235"/>
      <c r="AP360" s="235"/>
      <c r="AQ360" s="235"/>
    </row>
    <row r="361" spans="3:43" s="87" customFormat="1" ht="11.25">
      <c r="C361" s="235"/>
      <c r="D361" s="235"/>
      <c r="E361" s="235"/>
      <c r="F361" s="235"/>
      <c r="G361" s="235"/>
      <c r="H361" s="235"/>
      <c r="I361" s="235"/>
      <c r="J361" s="235"/>
      <c r="K361" s="235"/>
      <c r="L361" s="235"/>
      <c r="M361" s="235"/>
      <c r="N361" s="235"/>
      <c r="O361" s="235"/>
      <c r="P361" s="235"/>
      <c r="Q361" s="235"/>
      <c r="R361" s="235"/>
      <c r="S361" s="235"/>
      <c r="T361" s="235"/>
      <c r="U361" s="235"/>
      <c r="V361" s="235"/>
      <c r="W361" s="235"/>
      <c r="X361" s="235"/>
      <c r="Y361" s="235"/>
      <c r="Z361" s="235"/>
      <c r="AA361" s="235"/>
      <c r="AB361" s="235"/>
      <c r="AC361" s="235"/>
      <c r="AD361" s="235"/>
      <c r="AE361" s="235"/>
      <c r="AF361" s="235"/>
      <c r="AG361" s="235"/>
      <c r="AH361" s="235"/>
      <c r="AI361" s="235"/>
      <c r="AJ361" s="235"/>
      <c r="AK361" s="235"/>
      <c r="AL361" s="235"/>
      <c r="AM361" s="235"/>
      <c r="AN361" s="235"/>
      <c r="AO361" s="235"/>
      <c r="AP361" s="235"/>
      <c r="AQ361" s="235"/>
    </row>
    <row r="362" spans="3:43" s="87" customFormat="1" ht="11.25">
      <c r="C362" s="235"/>
      <c r="D362" s="235"/>
      <c r="E362" s="235"/>
      <c r="F362" s="235"/>
      <c r="G362" s="235"/>
      <c r="H362" s="235"/>
      <c r="I362" s="235"/>
      <c r="J362" s="235"/>
      <c r="K362" s="235"/>
      <c r="L362" s="235"/>
      <c r="M362" s="235"/>
      <c r="N362" s="235"/>
      <c r="O362" s="235"/>
      <c r="P362" s="235"/>
      <c r="Q362" s="235"/>
      <c r="R362" s="235"/>
      <c r="S362" s="235"/>
      <c r="T362" s="235"/>
      <c r="U362" s="235"/>
      <c r="V362" s="235"/>
      <c r="W362" s="235"/>
      <c r="X362" s="235"/>
      <c r="Y362" s="235"/>
      <c r="Z362" s="235"/>
      <c r="AA362" s="235"/>
      <c r="AB362" s="235"/>
      <c r="AC362" s="235"/>
      <c r="AD362" s="235"/>
      <c r="AE362" s="235"/>
      <c r="AF362" s="235"/>
      <c r="AG362" s="235"/>
      <c r="AH362" s="235"/>
      <c r="AI362" s="235"/>
      <c r="AJ362" s="235"/>
      <c r="AK362" s="235"/>
      <c r="AL362" s="235"/>
      <c r="AM362" s="235"/>
      <c r="AN362" s="235"/>
      <c r="AO362" s="235"/>
      <c r="AP362" s="235"/>
      <c r="AQ362" s="235"/>
    </row>
    <row r="363" spans="3:43" s="87" customFormat="1" ht="11.25">
      <c r="C363" s="235"/>
      <c r="D363" s="235"/>
      <c r="E363" s="235"/>
      <c r="F363" s="235"/>
      <c r="G363" s="235"/>
      <c r="H363" s="235"/>
      <c r="I363" s="235"/>
      <c r="J363" s="235"/>
      <c r="K363" s="235"/>
      <c r="L363" s="235"/>
      <c r="M363" s="235"/>
      <c r="N363" s="235"/>
      <c r="O363" s="235"/>
      <c r="P363" s="235"/>
      <c r="Q363" s="235"/>
      <c r="R363" s="235"/>
      <c r="S363" s="235"/>
      <c r="T363" s="235"/>
      <c r="U363" s="235"/>
      <c r="V363" s="235"/>
      <c r="W363" s="235"/>
      <c r="X363" s="235"/>
      <c r="Y363" s="235"/>
      <c r="Z363" s="235"/>
      <c r="AA363" s="235"/>
      <c r="AB363" s="235"/>
      <c r="AC363" s="235"/>
      <c r="AD363" s="235"/>
      <c r="AE363" s="235"/>
      <c r="AF363" s="235"/>
      <c r="AG363" s="235"/>
      <c r="AH363" s="235"/>
      <c r="AI363" s="235"/>
      <c r="AJ363" s="235"/>
      <c r="AK363" s="235"/>
      <c r="AL363" s="235"/>
      <c r="AM363" s="235"/>
      <c r="AN363" s="235"/>
      <c r="AO363" s="235"/>
      <c r="AP363" s="235"/>
      <c r="AQ363" s="235"/>
    </row>
    <row r="364" spans="3:43" s="87" customFormat="1" ht="11.25">
      <c r="C364" s="235"/>
      <c r="D364" s="235"/>
      <c r="E364" s="235"/>
      <c r="F364" s="235"/>
      <c r="G364" s="235"/>
      <c r="H364" s="235"/>
      <c r="I364" s="235"/>
      <c r="J364" s="235"/>
      <c r="K364" s="235"/>
      <c r="L364" s="235"/>
      <c r="M364" s="235"/>
      <c r="N364" s="235"/>
      <c r="O364" s="235"/>
      <c r="P364" s="235"/>
      <c r="Q364" s="235"/>
      <c r="R364" s="235"/>
      <c r="S364" s="235"/>
      <c r="T364" s="235"/>
      <c r="U364" s="235"/>
      <c r="V364" s="235"/>
      <c r="W364" s="235"/>
      <c r="X364" s="235"/>
      <c r="Y364" s="235"/>
      <c r="Z364" s="235"/>
      <c r="AA364" s="235"/>
      <c r="AB364" s="235"/>
      <c r="AC364" s="235"/>
      <c r="AD364" s="235"/>
      <c r="AE364" s="235"/>
      <c r="AF364" s="235"/>
      <c r="AG364" s="235"/>
      <c r="AH364" s="235"/>
      <c r="AI364" s="235"/>
      <c r="AJ364" s="235"/>
      <c r="AK364" s="235"/>
      <c r="AL364" s="235"/>
      <c r="AM364" s="235"/>
      <c r="AN364" s="235"/>
      <c r="AO364" s="235"/>
      <c r="AP364" s="235"/>
      <c r="AQ364" s="235"/>
    </row>
    <row r="365" spans="3:43" s="87" customFormat="1" ht="11.25">
      <c r="C365" s="235"/>
      <c r="D365" s="235"/>
      <c r="E365" s="235"/>
      <c r="F365" s="235"/>
      <c r="G365" s="235"/>
      <c r="H365" s="235"/>
      <c r="I365" s="235"/>
      <c r="J365" s="235"/>
      <c r="K365" s="235"/>
      <c r="L365" s="235"/>
      <c r="M365" s="235"/>
      <c r="N365" s="235"/>
      <c r="O365" s="235"/>
      <c r="P365" s="235"/>
      <c r="Q365" s="235"/>
      <c r="R365" s="235"/>
      <c r="S365" s="235"/>
      <c r="T365" s="235"/>
      <c r="U365" s="235"/>
      <c r="V365" s="235"/>
      <c r="W365" s="235"/>
      <c r="X365" s="235"/>
      <c r="Y365" s="235"/>
      <c r="Z365" s="235"/>
      <c r="AA365" s="235"/>
      <c r="AB365" s="235"/>
      <c r="AC365" s="235"/>
      <c r="AD365" s="235"/>
      <c r="AE365" s="235"/>
      <c r="AF365" s="235"/>
      <c r="AG365" s="235"/>
      <c r="AH365" s="235"/>
      <c r="AI365" s="235"/>
      <c r="AJ365" s="235"/>
      <c r="AK365" s="235"/>
      <c r="AL365" s="235"/>
      <c r="AM365" s="235"/>
      <c r="AN365" s="235"/>
      <c r="AO365" s="235"/>
      <c r="AP365" s="235"/>
      <c r="AQ365" s="235"/>
    </row>
    <row r="366" spans="3:43" s="87" customFormat="1" ht="11.25">
      <c r="C366" s="235"/>
      <c r="D366" s="235"/>
      <c r="E366" s="235"/>
      <c r="F366" s="235"/>
      <c r="G366" s="235"/>
      <c r="H366" s="235"/>
      <c r="I366" s="235"/>
      <c r="J366" s="235"/>
      <c r="K366" s="235"/>
      <c r="L366" s="235"/>
      <c r="M366" s="235"/>
      <c r="N366" s="235"/>
      <c r="O366" s="235"/>
      <c r="P366" s="235"/>
      <c r="Q366" s="235"/>
      <c r="R366" s="235"/>
      <c r="S366" s="235"/>
      <c r="T366" s="235"/>
      <c r="U366" s="235"/>
      <c r="V366" s="235"/>
      <c r="W366" s="235"/>
      <c r="X366" s="235"/>
      <c r="Y366" s="235"/>
      <c r="Z366" s="235"/>
      <c r="AA366" s="235"/>
      <c r="AB366" s="235"/>
      <c r="AC366" s="235"/>
      <c r="AD366" s="235"/>
      <c r="AE366" s="235"/>
      <c r="AF366" s="235"/>
      <c r="AG366" s="235"/>
      <c r="AH366" s="235"/>
      <c r="AI366" s="235"/>
      <c r="AJ366" s="235"/>
      <c r="AK366" s="235"/>
      <c r="AL366" s="235"/>
      <c r="AM366" s="235"/>
      <c r="AN366" s="235"/>
      <c r="AO366" s="235"/>
      <c r="AP366" s="235"/>
      <c r="AQ366" s="235"/>
    </row>
    <row r="367" spans="3:43" s="87" customFormat="1" ht="11.25">
      <c r="C367" s="235"/>
      <c r="D367" s="235"/>
      <c r="E367" s="235"/>
      <c r="F367" s="235"/>
      <c r="G367" s="235"/>
      <c r="H367" s="235"/>
      <c r="I367" s="235"/>
      <c r="J367" s="235"/>
      <c r="K367" s="235"/>
      <c r="L367" s="235"/>
      <c r="M367" s="235"/>
      <c r="N367" s="235"/>
      <c r="O367" s="235"/>
      <c r="P367" s="235"/>
      <c r="Q367" s="235"/>
      <c r="R367" s="235"/>
      <c r="S367" s="235"/>
      <c r="T367" s="235"/>
      <c r="U367" s="235"/>
      <c r="V367" s="235"/>
      <c r="W367" s="235"/>
      <c r="X367" s="235"/>
      <c r="Y367" s="235"/>
      <c r="Z367" s="235"/>
      <c r="AA367" s="235"/>
      <c r="AB367" s="235"/>
      <c r="AC367" s="235"/>
      <c r="AD367" s="235"/>
      <c r="AE367" s="235"/>
      <c r="AF367" s="235"/>
      <c r="AG367" s="235"/>
      <c r="AH367" s="235"/>
      <c r="AI367" s="235"/>
      <c r="AJ367" s="235"/>
      <c r="AK367" s="235"/>
      <c r="AL367" s="235"/>
      <c r="AM367" s="235"/>
      <c r="AN367" s="235"/>
      <c r="AO367" s="235"/>
      <c r="AP367" s="235"/>
      <c r="AQ367" s="235"/>
    </row>
    <row r="368" spans="3:43" s="87" customFormat="1" ht="11.25">
      <c r="C368" s="235"/>
      <c r="D368" s="235"/>
      <c r="E368" s="235"/>
      <c r="F368" s="235"/>
      <c r="G368" s="235"/>
      <c r="H368" s="235"/>
      <c r="I368" s="235"/>
      <c r="J368" s="235"/>
      <c r="K368" s="235"/>
      <c r="L368" s="235"/>
      <c r="M368" s="235"/>
      <c r="N368" s="235"/>
      <c r="O368" s="235"/>
      <c r="P368" s="235"/>
      <c r="Q368" s="235"/>
      <c r="R368" s="235"/>
      <c r="S368" s="235"/>
      <c r="T368" s="235"/>
      <c r="U368" s="235"/>
      <c r="V368" s="235"/>
      <c r="W368" s="235"/>
      <c r="X368" s="235"/>
      <c r="Y368" s="235"/>
      <c r="Z368" s="235"/>
      <c r="AA368" s="235"/>
      <c r="AB368" s="235"/>
      <c r="AC368" s="235"/>
      <c r="AD368" s="235"/>
      <c r="AE368" s="235"/>
      <c r="AF368" s="235"/>
      <c r="AG368" s="235"/>
      <c r="AH368" s="235"/>
      <c r="AI368" s="235"/>
      <c r="AJ368" s="235"/>
      <c r="AK368" s="235"/>
      <c r="AL368" s="235"/>
      <c r="AM368" s="235"/>
      <c r="AN368" s="235"/>
      <c r="AO368" s="235"/>
      <c r="AP368" s="235"/>
      <c r="AQ368" s="235"/>
    </row>
    <row r="369" spans="3:43" s="87" customFormat="1" ht="11.25">
      <c r="C369" s="235"/>
      <c r="D369" s="235"/>
      <c r="E369" s="235"/>
      <c r="F369" s="235"/>
      <c r="G369" s="235"/>
      <c r="H369" s="235"/>
      <c r="I369" s="235"/>
      <c r="J369" s="235"/>
      <c r="K369" s="235"/>
      <c r="L369" s="235"/>
      <c r="M369" s="235"/>
      <c r="N369" s="235"/>
      <c r="O369" s="235"/>
      <c r="P369" s="235"/>
      <c r="Q369" s="235"/>
      <c r="R369" s="235"/>
      <c r="S369" s="235"/>
      <c r="T369" s="235"/>
      <c r="U369" s="235"/>
      <c r="V369" s="235"/>
      <c r="W369" s="235"/>
      <c r="X369" s="235"/>
      <c r="Y369" s="235"/>
      <c r="Z369" s="235"/>
      <c r="AA369" s="235"/>
      <c r="AB369" s="235"/>
      <c r="AC369" s="235"/>
      <c r="AD369" s="235"/>
      <c r="AE369" s="235"/>
      <c r="AF369" s="235"/>
      <c r="AG369" s="235"/>
      <c r="AH369" s="235"/>
      <c r="AI369" s="235"/>
      <c r="AJ369" s="235"/>
      <c r="AK369" s="235"/>
      <c r="AL369" s="235"/>
      <c r="AM369" s="235"/>
      <c r="AN369" s="235"/>
      <c r="AO369" s="235"/>
      <c r="AP369" s="235"/>
      <c r="AQ369" s="235"/>
    </row>
    <row r="370" spans="3:43" s="87" customFormat="1" ht="11.25">
      <c r="C370" s="235"/>
      <c r="D370" s="235"/>
      <c r="E370" s="235"/>
      <c r="F370" s="235"/>
      <c r="G370" s="235"/>
      <c r="H370" s="235"/>
      <c r="I370" s="235"/>
      <c r="J370" s="235"/>
      <c r="K370" s="235"/>
      <c r="L370" s="235"/>
      <c r="M370" s="235"/>
      <c r="N370" s="235"/>
      <c r="O370" s="235"/>
      <c r="P370" s="235"/>
      <c r="Q370" s="235"/>
      <c r="R370" s="235"/>
      <c r="S370" s="235"/>
      <c r="T370" s="235"/>
      <c r="U370" s="235"/>
      <c r="V370" s="235"/>
      <c r="W370" s="235"/>
      <c r="X370" s="235"/>
      <c r="Y370" s="235"/>
      <c r="Z370" s="235"/>
      <c r="AA370" s="235"/>
      <c r="AB370" s="235"/>
      <c r="AC370" s="235"/>
      <c r="AD370" s="235"/>
      <c r="AE370" s="235"/>
      <c r="AF370" s="235"/>
      <c r="AG370" s="235"/>
      <c r="AH370" s="235"/>
      <c r="AI370" s="235"/>
      <c r="AJ370" s="235"/>
      <c r="AK370" s="235"/>
      <c r="AL370" s="235"/>
      <c r="AM370" s="235"/>
      <c r="AN370" s="235"/>
      <c r="AO370" s="235"/>
      <c r="AP370" s="235"/>
      <c r="AQ370" s="235"/>
    </row>
    <row r="371" spans="3:43" s="87" customFormat="1" ht="11.25">
      <c r="C371" s="235"/>
      <c r="D371" s="235"/>
      <c r="E371" s="235"/>
      <c r="F371" s="235"/>
      <c r="G371" s="235"/>
      <c r="H371" s="235"/>
      <c r="I371" s="235"/>
      <c r="J371" s="235"/>
      <c r="K371" s="235"/>
      <c r="L371" s="235"/>
      <c r="M371" s="235"/>
      <c r="N371" s="235"/>
      <c r="O371" s="235"/>
      <c r="P371" s="235"/>
      <c r="Q371" s="235"/>
      <c r="R371" s="235"/>
      <c r="S371" s="235"/>
      <c r="T371" s="235"/>
      <c r="U371" s="235"/>
      <c r="V371" s="235"/>
      <c r="W371" s="235"/>
      <c r="X371" s="235"/>
      <c r="Y371" s="235"/>
      <c r="Z371" s="235"/>
      <c r="AA371" s="235"/>
      <c r="AB371" s="235"/>
      <c r="AC371" s="235"/>
      <c r="AD371" s="235"/>
      <c r="AE371" s="235"/>
      <c r="AF371" s="235"/>
      <c r="AG371" s="235"/>
      <c r="AH371" s="235"/>
      <c r="AI371" s="235"/>
      <c r="AJ371" s="235"/>
      <c r="AK371" s="235"/>
      <c r="AL371" s="235"/>
      <c r="AM371" s="235"/>
      <c r="AN371" s="235"/>
      <c r="AO371" s="235"/>
      <c r="AP371" s="235"/>
      <c r="AQ371" s="235"/>
    </row>
    <row r="372" spans="3:43" s="87" customFormat="1" ht="11.25">
      <c r="C372" s="235"/>
      <c r="D372" s="235"/>
      <c r="E372" s="235"/>
      <c r="F372" s="235"/>
      <c r="G372" s="235"/>
      <c r="H372" s="235"/>
      <c r="I372" s="235"/>
      <c r="J372" s="235"/>
      <c r="K372" s="235"/>
      <c r="L372" s="235"/>
      <c r="M372" s="235"/>
      <c r="N372" s="235"/>
      <c r="O372" s="235"/>
      <c r="P372" s="235"/>
      <c r="Q372" s="235"/>
      <c r="R372" s="235"/>
      <c r="S372" s="235"/>
      <c r="T372" s="235"/>
      <c r="U372" s="235"/>
      <c r="V372" s="235"/>
      <c r="W372" s="235"/>
      <c r="X372" s="235"/>
      <c r="Y372" s="235"/>
      <c r="Z372" s="235"/>
      <c r="AA372" s="235"/>
      <c r="AB372" s="235"/>
      <c r="AC372" s="235"/>
      <c r="AD372" s="235"/>
      <c r="AE372" s="235"/>
      <c r="AF372" s="235"/>
      <c r="AG372" s="235"/>
      <c r="AH372" s="235"/>
      <c r="AI372" s="235"/>
      <c r="AJ372" s="235"/>
      <c r="AK372" s="235"/>
      <c r="AL372" s="235"/>
      <c r="AM372" s="235"/>
      <c r="AN372" s="235"/>
      <c r="AO372" s="235"/>
      <c r="AP372" s="235"/>
      <c r="AQ372" s="235"/>
    </row>
    <row r="373" spans="3:43" s="87" customFormat="1" ht="11.25">
      <c r="C373" s="235"/>
      <c r="D373" s="235"/>
      <c r="E373" s="235"/>
      <c r="F373" s="235"/>
      <c r="G373" s="235"/>
      <c r="H373" s="235"/>
      <c r="I373" s="235"/>
      <c r="J373" s="235"/>
      <c r="K373" s="235"/>
      <c r="L373" s="235"/>
      <c r="M373" s="235"/>
      <c r="N373" s="235"/>
      <c r="O373" s="235"/>
      <c r="P373" s="235"/>
      <c r="Q373" s="235"/>
      <c r="R373" s="235"/>
      <c r="S373" s="235"/>
      <c r="T373" s="235"/>
      <c r="U373" s="235"/>
      <c r="V373" s="235"/>
      <c r="W373" s="235"/>
      <c r="X373" s="235"/>
      <c r="Y373" s="235"/>
      <c r="Z373" s="235"/>
      <c r="AA373" s="235"/>
      <c r="AB373" s="235"/>
      <c r="AC373" s="235"/>
      <c r="AD373" s="235"/>
      <c r="AE373" s="235"/>
      <c r="AF373" s="235"/>
      <c r="AG373" s="235"/>
      <c r="AH373" s="235"/>
      <c r="AI373" s="235"/>
      <c r="AJ373" s="235"/>
      <c r="AK373" s="235"/>
      <c r="AL373" s="235"/>
      <c r="AM373" s="235"/>
      <c r="AN373" s="235"/>
      <c r="AO373" s="235"/>
      <c r="AP373" s="235"/>
      <c r="AQ373" s="235"/>
    </row>
    <row r="374" spans="3:43" s="87" customFormat="1" ht="11.25">
      <c r="C374" s="235"/>
      <c r="D374" s="235"/>
      <c r="E374" s="235"/>
      <c r="F374" s="235"/>
      <c r="G374" s="235"/>
      <c r="H374" s="235"/>
      <c r="I374" s="235"/>
      <c r="J374" s="235"/>
      <c r="K374" s="235"/>
      <c r="L374" s="235"/>
      <c r="M374" s="235"/>
      <c r="N374" s="235"/>
      <c r="O374" s="235"/>
      <c r="P374" s="235"/>
      <c r="Q374" s="235"/>
      <c r="R374" s="235"/>
      <c r="S374" s="235"/>
      <c r="T374" s="235"/>
      <c r="U374" s="235"/>
      <c r="V374" s="235"/>
      <c r="W374" s="235"/>
      <c r="X374" s="235"/>
      <c r="Y374" s="235"/>
      <c r="Z374" s="235"/>
      <c r="AA374" s="235"/>
      <c r="AB374" s="235"/>
      <c r="AC374" s="235"/>
      <c r="AD374" s="235"/>
      <c r="AE374" s="235"/>
      <c r="AF374" s="235"/>
      <c r="AG374" s="235"/>
      <c r="AH374" s="235"/>
      <c r="AI374" s="235"/>
      <c r="AJ374" s="235"/>
      <c r="AK374" s="235"/>
      <c r="AL374" s="235"/>
      <c r="AM374" s="235"/>
      <c r="AN374" s="235"/>
      <c r="AO374" s="235"/>
      <c r="AP374" s="235"/>
      <c r="AQ374" s="235"/>
    </row>
    <row r="375" spans="3:43" s="87" customFormat="1" ht="11.25">
      <c r="C375" s="235"/>
      <c r="D375" s="235"/>
      <c r="E375" s="235"/>
      <c r="F375" s="235"/>
      <c r="G375" s="235"/>
      <c r="H375" s="235"/>
      <c r="I375" s="235"/>
      <c r="J375" s="235"/>
      <c r="K375" s="235"/>
      <c r="L375" s="235"/>
      <c r="M375" s="235"/>
      <c r="N375" s="235"/>
      <c r="O375" s="235"/>
      <c r="P375" s="235"/>
      <c r="Q375" s="235"/>
      <c r="R375" s="235"/>
      <c r="S375" s="235"/>
      <c r="T375" s="235"/>
      <c r="U375" s="235"/>
      <c r="V375" s="235"/>
      <c r="W375" s="235"/>
      <c r="X375" s="235"/>
      <c r="Y375" s="235"/>
      <c r="Z375" s="235"/>
      <c r="AA375" s="235"/>
      <c r="AB375" s="235"/>
      <c r="AC375" s="235"/>
      <c r="AD375" s="235"/>
      <c r="AE375" s="235"/>
      <c r="AF375" s="235"/>
      <c r="AG375" s="235"/>
      <c r="AH375" s="235"/>
      <c r="AI375" s="235"/>
      <c r="AJ375" s="235"/>
      <c r="AK375" s="235"/>
      <c r="AL375" s="235"/>
      <c r="AM375" s="235"/>
      <c r="AN375" s="235"/>
      <c r="AO375" s="235"/>
      <c r="AP375" s="235"/>
      <c r="AQ375" s="235"/>
    </row>
    <row r="376" spans="3:43" s="87" customFormat="1" ht="11.25">
      <c r="C376" s="235"/>
      <c r="D376" s="235"/>
      <c r="E376" s="235"/>
      <c r="F376" s="235"/>
      <c r="G376" s="235"/>
      <c r="H376" s="235"/>
      <c r="I376" s="235"/>
      <c r="J376" s="235"/>
      <c r="K376" s="235"/>
      <c r="L376" s="235"/>
      <c r="M376" s="235"/>
      <c r="N376" s="235"/>
      <c r="O376" s="235"/>
      <c r="P376" s="235"/>
      <c r="Q376" s="235"/>
      <c r="R376" s="235"/>
      <c r="S376" s="235"/>
      <c r="T376" s="235"/>
      <c r="U376" s="235"/>
      <c r="V376" s="235"/>
      <c r="W376" s="235"/>
      <c r="X376" s="235"/>
      <c r="Y376" s="235"/>
      <c r="Z376" s="235"/>
      <c r="AA376" s="235"/>
      <c r="AB376" s="235"/>
      <c r="AC376" s="235"/>
      <c r="AD376" s="235"/>
      <c r="AE376" s="235"/>
      <c r="AF376" s="235"/>
      <c r="AG376" s="235"/>
      <c r="AH376" s="235"/>
      <c r="AI376" s="235"/>
      <c r="AJ376" s="235"/>
      <c r="AK376" s="235"/>
      <c r="AL376" s="235"/>
      <c r="AM376" s="235"/>
      <c r="AN376" s="235"/>
      <c r="AO376" s="235"/>
      <c r="AP376" s="235"/>
      <c r="AQ376" s="235"/>
    </row>
    <row r="377" spans="3:43" s="87" customFormat="1" ht="11.25">
      <c r="C377" s="235"/>
      <c r="D377" s="235"/>
      <c r="E377" s="235"/>
      <c r="F377" s="235"/>
      <c r="G377" s="235"/>
      <c r="H377" s="235"/>
      <c r="I377" s="235"/>
      <c r="J377" s="235"/>
      <c r="K377" s="235"/>
      <c r="L377" s="235"/>
      <c r="M377" s="235"/>
      <c r="N377" s="235"/>
      <c r="O377" s="235"/>
      <c r="P377" s="235"/>
      <c r="Q377" s="235"/>
      <c r="R377" s="235"/>
      <c r="S377" s="235"/>
      <c r="T377" s="235"/>
      <c r="U377" s="235"/>
      <c r="V377" s="235"/>
      <c r="W377" s="235"/>
      <c r="X377" s="235"/>
      <c r="Y377" s="235"/>
      <c r="Z377" s="235"/>
      <c r="AA377" s="235"/>
      <c r="AB377" s="235"/>
      <c r="AC377" s="235"/>
      <c r="AD377" s="235"/>
      <c r="AE377" s="235"/>
      <c r="AF377" s="235"/>
      <c r="AG377" s="235"/>
      <c r="AH377" s="235"/>
      <c r="AI377" s="235"/>
      <c r="AJ377" s="235"/>
      <c r="AK377" s="235"/>
      <c r="AL377" s="235"/>
      <c r="AM377" s="235"/>
      <c r="AN377" s="235"/>
      <c r="AO377" s="235"/>
      <c r="AP377" s="235"/>
      <c r="AQ377" s="235"/>
    </row>
    <row r="378" spans="3:43" s="87" customFormat="1" ht="11.25">
      <c r="C378" s="235"/>
      <c r="D378" s="235"/>
      <c r="E378" s="235"/>
      <c r="F378" s="235"/>
      <c r="G378" s="235"/>
      <c r="H378" s="235"/>
      <c r="I378" s="235"/>
      <c r="J378" s="235"/>
      <c r="K378" s="235"/>
      <c r="L378" s="235"/>
      <c r="M378" s="235"/>
      <c r="N378" s="235"/>
      <c r="O378" s="235"/>
      <c r="P378" s="235"/>
      <c r="Q378" s="235"/>
      <c r="R378" s="235"/>
      <c r="S378" s="235"/>
      <c r="T378" s="235"/>
      <c r="U378" s="235"/>
      <c r="V378" s="235"/>
      <c r="W378" s="235"/>
      <c r="X378" s="235"/>
      <c r="Y378" s="235"/>
      <c r="Z378" s="235"/>
      <c r="AA378" s="235"/>
      <c r="AB378" s="235"/>
      <c r="AC378" s="235"/>
      <c r="AD378" s="235"/>
      <c r="AE378" s="235"/>
      <c r="AF378" s="235"/>
      <c r="AG378" s="235"/>
      <c r="AH378" s="235"/>
      <c r="AI378" s="235"/>
      <c r="AJ378" s="235"/>
      <c r="AK378" s="235"/>
      <c r="AL378" s="235"/>
      <c r="AM378" s="235"/>
      <c r="AN378" s="235"/>
      <c r="AO378" s="235"/>
      <c r="AP378" s="235"/>
      <c r="AQ378" s="235"/>
    </row>
    <row r="379" spans="3:43" s="87" customFormat="1" ht="11.25">
      <c r="C379" s="235"/>
      <c r="D379" s="235"/>
      <c r="E379" s="235"/>
      <c r="F379" s="235"/>
      <c r="G379" s="235"/>
      <c r="H379" s="235"/>
      <c r="I379" s="235"/>
      <c r="J379" s="235"/>
      <c r="K379" s="235"/>
      <c r="L379" s="235"/>
      <c r="M379" s="235"/>
      <c r="N379" s="235"/>
      <c r="O379" s="235"/>
      <c r="P379" s="235"/>
      <c r="Q379" s="235"/>
      <c r="R379" s="235"/>
      <c r="S379" s="235"/>
      <c r="T379" s="235"/>
      <c r="U379" s="235"/>
      <c r="V379" s="235"/>
      <c r="W379" s="235"/>
      <c r="X379" s="235"/>
      <c r="Y379" s="235"/>
      <c r="Z379" s="235"/>
      <c r="AA379" s="235"/>
      <c r="AB379" s="235"/>
      <c r="AC379" s="235"/>
      <c r="AD379" s="235"/>
      <c r="AE379" s="235"/>
      <c r="AF379" s="235"/>
      <c r="AG379" s="235"/>
      <c r="AH379" s="235"/>
      <c r="AI379" s="235"/>
      <c r="AJ379" s="235"/>
      <c r="AK379" s="235"/>
      <c r="AL379" s="235"/>
      <c r="AM379" s="235"/>
      <c r="AN379" s="235"/>
      <c r="AO379" s="235"/>
      <c r="AP379" s="235"/>
      <c r="AQ379" s="235"/>
    </row>
    <row r="380" spans="3:43" s="87" customFormat="1" ht="11.25">
      <c r="C380" s="235"/>
      <c r="D380" s="235"/>
      <c r="E380" s="235"/>
      <c r="F380" s="235"/>
      <c r="G380" s="235"/>
      <c r="H380" s="235"/>
      <c r="I380" s="235"/>
      <c r="J380" s="235"/>
      <c r="K380" s="235"/>
      <c r="L380" s="235"/>
      <c r="M380" s="235"/>
      <c r="N380" s="235"/>
      <c r="O380" s="235"/>
      <c r="P380" s="235"/>
      <c r="Q380" s="235"/>
      <c r="R380" s="235"/>
      <c r="S380" s="235"/>
      <c r="T380" s="235"/>
      <c r="U380" s="235"/>
      <c r="V380" s="235"/>
      <c r="W380" s="235"/>
      <c r="X380" s="235"/>
      <c r="Y380" s="235"/>
      <c r="Z380" s="235"/>
      <c r="AA380" s="235"/>
      <c r="AB380" s="235"/>
      <c r="AC380" s="235"/>
      <c r="AD380" s="235"/>
      <c r="AE380" s="235"/>
      <c r="AF380" s="235"/>
      <c r="AG380" s="235"/>
      <c r="AH380" s="235"/>
      <c r="AI380" s="235"/>
      <c r="AJ380" s="235"/>
      <c r="AK380" s="235"/>
      <c r="AL380" s="235"/>
      <c r="AM380" s="235"/>
      <c r="AN380" s="235"/>
      <c r="AO380" s="235"/>
      <c r="AP380" s="235"/>
      <c r="AQ380" s="235"/>
    </row>
    <row r="381" spans="3:43" s="87" customFormat="1" ht="11.25">
      <c r="C381" s="235"/>
      <c r="D381" s="235"/>
      <c r="E381" s="235"/>
      <c r="F381" s="235"/>
      <c r="G381" s="235"/>
      <c r="H381" s="235"/>
      <c r="I381" s="235"/>
      <c r="J381" s="235"/>
      <c r="K381" s="235"/>
      <c r="L381" s="235"/>
      <c r="M381" s="235"/>
      <c r="N381" s="235"/>
      <c r="O381" s="235"/>
      <c r="P381" s="235"/>
      <c r="Q381" s="235"/>
      <c r="R381" s="235"/>
      <c r="S381" s="235"/>
      <c r="T381" s="235"/>
      <c r="U381" s="235"/>
      <c r="V381" s="235"/>
      <c r="W381" s="235"/>
      <c r="X381" s="235"/>
      <c r="Y381" s="235"/>
      <c r="Z381" s="235"/>
      <c r="AA381" s="235"/>
      <c r="AB381" s="235"/>
      <c r="AC381" s="235"/>
      <c r="AD381" s="235"/>
      <c r="AE381" s="235"/>
      <c r="AF381" s="235"/>
      <c r="AG381" s="235"/>
      <c r="AH381" s="235"/>
      <c r="AI381" s="235"/>
      <c r="AJ381" s="235"/>
      <c r="AK381" s="235"/>
      <c r="AL381" s="235"/>
      <c r="AM381" s="235"/>
      <c r="AN381" s="235"/>
      <c r="AO381" s="235"/>
      <c r="AP381" s="235"/>
      <c r="AQ381" s="235"/>
    </row>
    <row r="382" spans="3:43" s="87" customFormat="1" ht="11.25">
      <c r="C382" s="235"/>
      <c r="D382" s="235"/>
      <c r="E382" s="235"/>
      <c r="F382" s="235"/>
      <c r="G382" s="235"/>
      <c r="H382" s="235"/>
      <c r="I382" s="235"/>
      <c r="J382" s="235"/>
      <c r="K382" s="235"/>
      <c r="L382" s="235"/>
      <c r="M382" s="235"/>
      <c r="N382" s="235"/>
      <c r="O382" s="235"/>
      <c r="P382" s="235"/>
      <c r="Q382" s="235"/>
      <c r="R382" s="235"/>
      <c r="S382" s="235"/>
      <c r="T382" s="235"/>
      <c r="U382" s="235"/>
      <c r="V382" s="235"/>
      <c r="W382" s="235"/>
      <c r="X382" s="235"/>
      <c r="Y382" s="235"/>
      <c r="Z382" s="235"/>
      <c r="AA382" s="235"/>
      <c r="AB382" s="235"/>
      <c r="AC382" s="235"/>
      <c r="AD382" s="235"/>
      <c r="AE382" s="235"/>
      <c r="AF382" s="235"/>
      <c r="AG382" s="235"/>
      <c r="AH382" s="235"/>
      <c r="AI382" s="235"/>
      <c r="AJ382" s="235"/>
      <c r="AK382" s="235"/>
      <c r="AL382" s="235"/>
      <c r="AM382" s="235"/>
      <c r="AN382" s="235"/>
      <c r="AO382" s="235"/>
      <c r="AP382" s="235"/>
      <c r="AQ382" s="235"/>
    </row>
    <row r="383" spans="3:43" s="87" customFormat="1" ht="11.25">
      <c r="C383" s="235"/>
      <c r="D383" s="235"/>
      <c r="E383" s="235"/>
      <c r="F383" s="235"/>
      <c r="G383" s="235"/>
      <c r="H383" s="235"/>
      <c r="I383" s="235"/>
      <c r="J383" s="235"/>
      <c r="K383" s="235"/>
      <c r="L383" s="235"/>
      <c r="M383" s="235"/>
      <c r="N383" s="235"/>
      <c r="O383" s="235"/>
      <c r="P383" s="235"/>
      <c r="Q383" s="235"/>
      <c r="R383" s="235"/>
      <c r="S383" s="235"/>
      <c r="T383" s="235"/>
      <c r="U383" s="235"/>
      <c r="V383" s="235"/>
      <c r="W383" s="235"/>
      <c r="X383" s="235"/>
      <c r="Y383" s="235"/>
      <c r="Z383" s="235"/>
      <c r="AA383" s="235"/>
      <c r="AB383" s="235"/>
      <c r="AC383" s="235"/>
      <c r="AD383" s="235"/>
      <c r="AE383" s="235"/>
      <c r="AF383" s="235"/>
      <c r="AG383" s="235"/>
      <c r="AH383" s="235"/>
      <c r="AI383" s="235"/>
      <c r="AJ383" s="235"/>
      <c r="AK383" s="235"/>
      <c r="AL383" s="235"/>
      <c r="AM383" s="235"/>
      <c r="AN383" s="235"/>
      <c r="AO383" s="235"/>
      <c r="AP383" s="235"/>
      <c r="AQ383" s="235"/>
    </row>
    <row r="384" spans="3:43" s="87" customFormat="1" ht="11.25">
      <c r="C384" s="235"/>
      <c r="D384" s="235"/>
      <c r="E384" s="235"/>
      <c r="F384" s="235"/>
      <c r="G384" s="235"/>
      <c r="H384" s="235"/>
      <c r="I384" s="235"/>
      <c r="J384" s="235"/>
      <c r="K384" s="235"/>
      <c r="L384" s="235"/>
      <c r="M384" s="235"/>
      <c r="N384" s="235"/>
      <c r="O384" s="235"/>
      <c r="P384" s="235"/>
      <c r="Q384" s="235"/>
      <c r="R384" s="235"/>
      <c r="S384" s="235"/>
      <c r="T384" s="235"/>
      <c r="U384" s="235"/>
      <c r="V384" s="235"/>
      <c r="W384" s="235"/>
      <c r="X384" s="235"/>
      <c r="Y384" s="235"/>
      <c r="Z384" s="235"/>
      <c r="AA384" s="235"/>
      <c r="AB384" s="235"/>
      <c r="AC384" s="235"/>
      <c r="AD384" s="235"/>
      <c r="AE384" s="235"/>
      <c r="AF384" s="235"/>
      <c r="AG384" s="235"/>
      <c r="AH384" s="235"/>
      <c r="AI384" s="235"/>
      <c r="AJ384" s="235"/>
      <c r="AK384" s="235"/>
      <c r="AL384" s="235"/>
      <c r="AM384" s="235"/>
      <c r="AN384" s="235"/>
      <c r="AO384" s="235"/>
      <c r="AP384" s="235"/>
      <c r="AQ384" s="235"/>
    </row>
    <row r="385" spans="3:43" s="87" customFormat="1" ht="11.25">
      <c r="C385" s="235"/>
      <c r="D385" s="235"/>
      <c r="E385" s="235"/>
      <c r="F385" s="235"/>
      <c r="G385" s="235"/>
      <c r="H385" s="235"/>
      <c r="I385" s="235"/>
      <c r="J385" s="235"/>
      <c r="K385" s="235"/>
      <c r="L385" s="235"/>
      <c r="M385" s="235"/>
      <c r="N385" s="235"/>
      <c r="O385" s="235"/>
      <c r="P385" s="235"/>
      <c r="Q385" s="235"/>
      <c r="R385" s="235"/>
      <c r="S385" s="235"/>
      <c r="T385" s="235"/>
      <c r="U385" s="235"/>
      <c r="V385" s="235"/>
      <c r="W385" s="235"/>
      <c r="X385" s="235"/>
      <c r="Y385" s="235"/>
      <c r="Z385" s="235"/>
      <c r="AA385" s="235"/>
      <c r="AB385" s="235"/>
      <c r="AC385" s="235"/>
      <c r="AD385" s="235"/>
      <c r="AE385" s="235"/>
      <c r="AF385" s="235"/>
      <c r="AG385" s="235"/>
      <c r="AH385" s="235"/>
      <c r="AI385" s="235"/>
      <c r="AJ385" s="235"/>
      <c r="AK385" s="235"/>
      <c r="AL385" s="235"/>
      <c r="AM385" s="235"/>
      <c r="AN385" s="235"/>
      <c r="AO385" s="235"/>
      <c r="AP385" s="235"/>
      <c r="AQ385" s="235"/>
    </row>
    <row r="386" spans="3:43" s="87" customFormat="1" ht="11.25">
      <c r="C386" s="235"/>
      <c r="D386" s="235"/>
      <c r="E386" s="235"/>
      <c r="F386" s="235"/>
      <c r="G386" s="235"/>
      <c r="H386" s="235"/>
      <c r="I386" s="235"/>
      <c r="J386" s="235"/>
      <c r="K386" s="235"/>
      <c r="L386" s="235"/>
      <c r="M386" s="235"/>
      <c r="N386" s="235"/>
      <c r="O386" s="235"/>
      <c r="P386" s="235"/>
      <c r="Q386" s="235"/>
      <c r="R386" s="235"/>
      <c r="S386" s="235"/>
      <c r="T386" s="235"/>
      <c r="U386" s="235"/>
      <c r="V386" s="235"/>
      <c r="W386" s="235"/>
      <c r="X386" s="235"/>
      <c r="Y386" s="235"/>
      <c r="Z386" s="235"/>
      <c r="AA386" s="235"/>
      <c r="AB386" s="235"/>
      <c r="AC386" s="235"/>
      <c r="AD386" s="235"/>
      <c r="AE386" s="235"/>
      <c r="AF386" s="235"/>
      <c r="AG386" s="235"/>
      <c r="AH386" s="235"/>
      <c r="AI386" s="235"/>
      <c r="AJ386" s="235"/>
      <c r="AK386" s="235"/>
      <c r="AL386" s="235"/>
      <c r="AM386" s="235"/>
      <c r="AN386" s="235"/>
      <c r="AO386" s="235"/>
      <c r="AP386" s="235"/>
      <c r="AQ386" s="235"/>
    </row>
    <row r="387" spans="3:43" s="87" customFormat="1" ht="11.25">
      <c r="C387" s="235"/>
      <c r="D387" s="235"/>
      <c r="E387" s="235"/>
      <c r="F387" s="235"/>
      <c r="G387" s="235"/>
      <c r="H387" s="235"/>
      <c r="I387" s="235"/>
      <c r="J387" s="235"/>
      <c r="K387" s="235"/>
      <c r="L387" s="235"/>
      <c r="M387" s="235"/>
      <c r="N387" s="235"/>
      <c r="O387" s="235"/>
      <c r="P387" s="235"/>
      <c r="Q387" s="235"/>
      <c r="R387" s="235"/>
      <c r="S387" s="235"/>
      <c r="T387" s="235"/>
      <c r="U387" s="235"/>
      <c r="V387" s="235"/>
      <c r="W387" s="235"/>
      <c r="X387" s="235"/>
      <c r="Y387" s="235"/>
      <c r="Z387" s="235"/>
      <c r="AA387" s="235"/>
      <c r="AB387" s="235"/>
      <c r="AC387" s="235"/>
      <c r="AD387" s="235"/>
      <c r="AE387" s="235"/>
      <c r="AF387" s="235"/>
      <c r="AG387" s="235"/>
      <c r="AH387" s="235"/>
      <c r="AI387" s="235"/>
      <c r="AJ387" s="235"/>
      <c r="AK387" s="235"/>
      <c r="AL387" s="235"/>
      <c r="AM387" s="235"/>
      <c r="AN387" s="235"/>
      <c r="AO387" s="235"/>
      <c r="AP387" s="235"/>
      <c r="AQ387" s="235"/>
    </row>
    <row r="388" spans="3:43" s="87" customFormat="1" ht="11.25">
      <c r="C388" s="235"/>
      <c r="D388" s="235"/>
      <c r="E388" s="235"/>
      <c r="F388" s="235"/>
      <c r="G388" s="235"/>
      <c r="H388" s="235"/>
      <c r="I388" s="235"/>
      <c r="J388" s="235"/>
      <c r="K388" s="235"/>
      <c r="L388" s="235"/>
      <c r="M388" s="235"/>
      <c r="N388" s="235"/>
      <c r="O388" s="235"/>
      <c r="P388" s="235"/>
      <c r="Q388" s="235"/>
      <c r="R388" s="235"/>
      <c r="S388" s="235"/>
      <c r="T388" s="235"/>
      <c r="U388" s="235"/>
      <c r="V388" s="235"/>
      <c r="W388" s="235"/>
      <c r="X388" s="235"/>
      <c r="Y388" s="235"/>
      <c r="Z388" s="235"/>
      <c r="AA388" s="235"/>
      <c r="AB388" s="235"/>
      <c r="AC388" s="235"/>
      <c r="AD388" s="235"/>
      <c r="AE388" s="235"/>
      <c r="AF388" s="235"/>
      <c r="AG388" s="235"/>
      <c r="AH388" s="235"/>
      <c r="AI388" s="235"/>
      <c r="AJ388" s="235"/>
      <c r="AK388" s="235"/>
      <c r="AL388" s="235"/>
      <c r="AM388" s="235"/>
      <c r="AN388" s="235"/>
      <c r="AO388" s="235"/>
      <c r="AP388" s="235"/>
      <c r="AQ388" s="235"/>
    </row>
    <row r="389" spans="3:43" s="87" customFormat="1" ht="11.25">
      <c r="C389" s="235"/>
      <c r="D389" s="235"/>
      <c r="E389" s="235"/>
      <c r="F389" s="235"/>
      <c r="G389" s="235"/>
      <c r="H389" s="235"/>
      <c r="I389" s="235"/>
      <c r="J389" s="235"/>
      <c r="K389" s="235"/>
      <c r="L389" s="235"/>
      <c r="M389" s="235"/>
      <c r="N389" s="235"/>
      <c r="O389" s="235"/>
      <c r="P389" s="235"/>
      <c r="Q389" s="235"/>
      <c r="R389" s="235"/>
      <c r="S389" s="235"/>
      <c r="T389" s="235"/>
      <c r="U389" s="235"/>
      <c r="V389" s="235"/>
      <c r="W389" s="235"/>
      <c r="X389" s="235"/>
      <c r="Y389" s="235"/>
      <c r="Z389" s="235"/>
      <c r="AA389" s="235"/>
      <c r="AB389" s="235"/>
      <c r="AC389" s="235"/>
      <c r="AD389" s="235"/>
      <c r="AE389" s="235"/>
      <c r="AF389" s="235"/>
      <c r="AG389" s="235"/>
      <c r="AH389" s="235"/>
      <c r="AI389" s="235"/>
      <c r="AJ389" s="235"/>
      <c r="AK389" s="235"/>
      <c r="AL389" s="235"/>
      <c r="AM389" s="235"/>
      <c r="AN389" s="235"/>
      <c r="AO389" s="235"/>
      <c r="AP389" s="235"/>
      <c r="AQ389" s="235"/>
    </row>
    <row r="390" spans="3:43" s="87" customFormat="1" ht="11.25">
      <c r="C390" s="235"/>
      <c r="D390" s="235"/>
      <c r="E390" s="235"/>
      <c r="F390" s="235"/>
      <c r="G390" s="235"/>
      <c r="H390" s="235"/>
      <c r="I390" s="235"/>
      <c r="J390" s="235"/>
      <c r="K390" s="235"/>
      <c r="L390" s="235"/>
      <c r="M390" s="235"/>
      <c r="N390" s="235"/>
      <c r="O390" s="235"/>
      <c r="P390" s="235"/>
      <c r="Q390" s="235"/>
      <c r="R390" s="235"/>
      <c r="S390" s="235"/>
      <c r="T390" s="235"/>
      <c r="U390" s="235"/>
      <c r="V390" s="235"/>
      <c r="W390" s="235"/>
      <c r="X390" s="235"/>
      <c r="Y390" s="235"/>
      <c r="Z390" s="235"/>
      <c r="AA390" s="235"/>
      <c r="AB390" s="235"/>
      <c r="AC390" s="235"/>
      <c r="AD390" s="235"/>
      <c r="AE390" s="235"/>
      <c r="AF390" s="235"/>
      <c r="AG390" s="235"/>
      <c r="AH390" s="235"/>
      <c r="AI390" s="235"/>
      <c r="AJ390" s="235"/>
      <c r="AK390" s="235"/>
      <c r="AL390" s="235"/>
      <c r="AM390" s="235"/>
      <c r="AN390" s="235"/>
      <c r="AO390" s="235"/>
      <c r="AP390" s="235"/>
      <c r="AQ390" s="235"/>
    </row>
    <row r="391" spans="3:43" s="87" customFormat="1" ht="11.25">
      <c r="C391" s="235"/>
      <c r="D391" s="235"/>
      <c r="E391" s="235"/>
      <c r="F391" s="235"/>
      <c r="G391" s="235"/>
      <c r="H391" s="235"/>
      <c r="I391" s="235"/>
      <c r="J391" s="235"/>
      <c r="K391" s="235"/>
      <c r="L391" s="235"/>
      <c r="M391" s="235"/>
      <c r="N391" s="235"/>
      <c r="O391" s="235"/>
      <c r="P391" s="235"/>
      <c r="Q391" s="235"/>
      <c r="R391" s="235"/>
      <c r="S391" s="235"/>
      <c r="T391" s="235"/>
      <c r="U391" s="235"/>
      <c r="V391" s="235"/>
      <c r="W391" s="235"/>
      <c r="X391" s="235"/>
      <c r="Y391" s="235"/>
      <c r="Z391" s="235"/>
      <c r="AA391" s="235"/>
      <c r="AB391" s="235"/>
      <c r="AC391" s="235"/>
      <c r="AD391" s="235"/>
      <c r="AE391" s="235"/>
      <c r="AF391" s="235"/>
      <c r="AG391" s="235"/>
      <c r="AH391" s="235"/>
      <c r="AI391" s="235"/>
      <c r="AJ391" s="235"/>
      <c r="AK391" s="235"/>
      <c r="AL391" s="235"/>
      <c r="AM391" s="235"/>
      <c r="AN391" s="235"/>
      <c r="AO391" s="235"/>
      <c r="AP391" s="235"/>
      <c r="AQ391" s="235"/>
    </row>
    <row r="392" spans="3:43" s="87" customFormat="1" ht="11.25">
      <c r="C392" s="235"/>
      <c r="D392" s="235"/>
      <c r="E392" s="235"/>
      <c r="F392" s="235"/>
      <c r="G392" s="235"/>
      <c r="H392" s="235"/>
      <c r="I392" s="235"/>
      <c r="J392" s="235"/>
      <c r="K392" s="235"/>
      <c r="L392" s="235"/>
      <c r="M392" s="235"/>
      <c r="N392" s="235"/>
      <c r="O392" s="235"/>
      <c r="P392" s="235"/>
      <c r="Q392" s="235"/>
      <c r="R392" s="235"/>
      <c r="S392" s="235"/>
      <c r="T392" s="235"/>
      <c r="U392" s="235"/>
      <c r="V392" s="235"/>
      <c r="W392" s="235"/>
      <c r="X392" s="235"/>
      <c r="Y392" s="235"/>
      <c r="Z392" s="235"/>
      <c r="AA392" s="235"/>
      <c r="AB392" s="235"/>
      <c r="AC392" s="235"/>
      <c r="AD392" s="235"/>
      <c r="AE392" s="235"/>
      <c r="AF392" s="235"/>
      <c r="AG392" s="235"/>
      <c r="AH392" s="235"/>
      <c r="AI392" s="235"/>
      <c r="AJ392" s="235"/>
      <c r="AK392" s="235"/>
      <c r="AL392" s="235"/>
      <c r="AM392" s="235"/>
      <c r="AN392" s="235"/>
      <c r="AO392" s="235"/>
      <c r="AP392" s="235"/>
      <c r="AQ392" s="235"/>
    </row>
    <row r="393" spans="3:43" s="87" customFormat="1" ht="11.25">
      <c r="C393" s="235"/>
      <c r="D393" s="235"/>
      <c r="E393" s="235"/>
      <c r="F393" s="235"/>
      <c r="G393" s="235"/>
      <c r="H393" s="235"/>
      <c r="I393" s="235"/>
      <c r="J393" s="235"/>
      <c r="K393" s="235"/>
      <c r="L393" s="235"/>
      <c r="M393" s="235"/>
      <c r="N393" s="235"/>
      <c r="O393" s="235"/>
      <c r="P393" s="235"/>
      <c r="Q393" s="235"/>
      <c r="R393" s="235"/>
      <c r="S393" s="235"/>
      <c r="T393" s="235"/>
      <c r="U393" s="235"/>
      <c r="V393" s="235"/>
      <c r="W393" s="235"/>
      <c r="X393" s="235"/>
      <c r="Y393" s="235"/>
      <c r="Z393" s="235"/>
      <c r="AA393" s="235"/>
      <c r="AB393" s="235"/>
      <c r="AC393" s="235"/>
      <c r="AD393" s="235"/>
      <c r="AE393" s="235"/>
      <c r="AF393" s="235"/>
      <c r="AG393" s="235"/>
      <c r="AH393" s="235"/>
      <c r="AI393" s="235"/>
      <c r="AJ393" s="235"/>
      <c r="AK393" s="235"/>
      <c r="AL393" s="235"/>
      <c r="AM393" s="235"/>
      <c r="AN393" s="235"/>
      <c r="AO393" s="235"/>
      <c r="AP393" s="235"/>
      <c r="AQ393" s="235"/>
    </row>
    <row r="394" spans="3:43" s="87" customFormat="1" ht="11.25">
      <c r="C394" s="235"/>
      <c r="D394" s="235"/>
      <c r="E394" s="235"/>
      <c r="F394" s="235"/>
      <c r="G394" s="235"/>
      <c r="H394" s="235"/>
      <c r="I394" s="235"/>
      <c r="J394" s="235"/>
      <c r="K394" s="235"/>
      <c r="L394" s="235"/>
      <c r="M394" s="235"/>
      <c r="N394" s="235"/>
      <c r="O394" s="235"/>
      <c r="P394" s="235"/>
      <c r="Q394" s="235"/>
      <c r="R394" s="235"/>
      <c r="S394" s="235"/>
      <c r="T394" s="235"/>
      <c r="U394" s="235"/>
      <c r="V394" s="235"/>
      <c r="W394" s="235"/>
      <c r="X394" s="235"/>
      <c r="Y394" s="235"/>
      <c r="Z394" s="235"/>
      <c r="AA394" s="235"/>
      <c r="AB394" s="235"/>
      <c r="AC394" s="235"/>
      <c r="AD394" s="235"/>
      <c r="AE394" s="235"/>
      <c r="AF394" s="235"/>
      <c r="AG394" s="235"/>
      <c r="AH394" s="235"/>
      <c r="AI394" s="235"/>
      <c r="AJ394" s="235"/>
      <c r="AK394" s="235"/>
      <c r="AL394" s="235"/>
      <c r="AM394" s="235"/>
      <c r="AN394" s="235"/>
      <c r="AO394" s="235"/>
      <c r="AP394" s="235"/>
      <c r="AQ394" s="235"/>
    </row>
    <row r="395" spans="3:43" s="87" customFormat="1" ht="11.25">
      <c r="C395" s="235"/>
      <c r="D395" s="235"/>
      <c r="E395" s="235"/>
      <c r="F395" s="235"/>
      <c r="G395" s="235"/>
      <c r="H395" s="235"/>
      <c r="I395" s="235"/>
      <c r="J395" s="235"/>
      <c r="K395" s="235"/>
      <c r="L395" s="235"/>
      <c r="M395" s="235"/>
      <c r="N395" s="235"/>
      <c r="O395" s="235"/>
      <c r="P395" s="235"/>
      <c r="Q395" s="235"/>
      <c r="R395" s="235"/>
      <c r="S395" s="235"/>
      <c r="T395" s="235"/>
      <c r="U395" s="235"/>
      <c r="V395" s="235"/>
      <c r="W395" s="235"/>
      <c r="X395" s="235"/>
      <c r="Y395" s="235"/>
      <c r="Z395" s="235"/>
      <c r="AA395" s="235"/>
      <c r="AB395" s="235"/>
      <c r="AC395" s="235"/>
      <c r="AD395" s="235"/>
      <c r="AE395" s="235"/>
      <c r="AF395" s="235"/>
      <c r="AG395" s="235"/>
      <c r="AH395" s="235"/>
      <c r="AI395" s="235"/>
      <c r="AJ395" s="235"/>
      <c r="AK395" s="235"/>
      <c r="AL395" s="235"/>
      <c r="AM395" s="235"/>
      <c r="AN395" s="235"/>
      <c r="AO395" s="235"/>
      <c r="AP395" s="235"/>
      <c r="AQ395" s="235"/>
    </row>
    <row r="396" spans="3:43" s="87" customFormat="1" ht="11.25">
      <c r="C396" s="235"/>
      <c r="D396" s="235"/>
      <c r="E396" s="235"/>
      <c r="F396" s="235"/>
      <c r="G396" s="235"/>
      <c r="H396" s="235"/>
      <c r="I396" s="235"/>
      <c r="J396" s="235"/>
      <c r="K396" s="235"/>
      <c r="L396" s="235"/>
      <c r="M396" s="235"/>
      <c r="N396" s="235"/>
      <c r="O396" s="235"/>
      <c r="P396" s="235"/>
      <c r="Q396" s="235"/>
      <c r="R396" s="235"/>
      <c r="S396" s="235"/>
      <c r="T396" s="235"/>
      <c r="U396" s="235"/>
      <c r="V396" s="235"/>
      <c r="W396" s="235"/>
      <c r="X396" s="235"/>
      <c r="Y396" s="235"/>
      <c r="Z396" s="235"/>
      <c r="AA396" s="235"/>
      <c r="AB396" s="235"/>
      <c r="AC396" s="235"/>
      <c r="AD396" s="235"/>
      <c r="AE396" s="235"/>
      <c r="AF396" s="235"/>
      <c r="AG396" s="235"/>
      <c r="AH396" s="235"/>
      <c r="AI396" s="235"/>
      <c r="AJ396" s="235"/>
      <c r="AK396" s="235"/>
      <c r="AL396" s="235"/>
      <c r="AM396" s="235"/>
      <c r="AN396" s="235"/>
      <c r="AO396" s="235"/>
      <c r="AP396" s="235"/>
      <c r="AQ396" s="235"/>
    </row>
    <row r="397" spans="3:43" s="87" customFormat="1" ht="11.25">
      <c r="C397" s="235"/>
      <c r="D397" s="235"/>
      <c r="E397" s="235"/>
      <c r="F397" s="235"/>
      <c r="G397" s="235"/>
      <c r="H397" s="235"/>
      <c r="I397" s="235"/>
      <c r="J397" s="235"/>
      <c r="K397" s="235"/>
      <c r="L397" s="235"/>
      <c r="M397" s="235"/>
      <c r="N397" s="235"/>
      <c r="O397" s="235"/>
      <c r="P397" s="235"/>
      <c r="Q397" s="235"/>
      <c r="R397" s="235"/>
      <c r="S397" s="235"/>
      <c r="T397" s="235"/>
      <c r="U397" s="235"/>
      <c r="V397" s="235"/>
      <c r="W397" s="235"/>
      <c r="X397" s="235"/>
      <c r="Y397" s="235"/>
      <c r="Z397" s="235"/>
      <c r="AA397" s="235"/>
      <c r="AB397" s="235"/>
      <c r="AC397" s="235"/>
      <c r="AD397" s="235"/>
      <c r="AE397" s="235"/>
      <c r="AF397" s="235"/>
      <c r="AG397" s="235"/>
      <c r="AH397" s="235"/>
      <c r="AI397" s="235"/>
      <c r="AJ397" s="235"/>
      <c r="AK397" s="235"/>
      <c r="AL397" s="235"/>
      <c r="AM397" s="235"/>
      <c r="AN397" s="235"/>
      <c r="AO397" s="235"/>
      <c r="AP397" s="235"/>
      <c r="AQ397" s="235"/>
    </row>
    <row r="398" spans="3:43" s="87" customFormat="1" ht="11.25">
      <c r="C398" s="235"/>
      <c r="D398" s="235"/>
      <c r="E398" s="235"/>
      <c r="F398" s="235"/>
      <c r="G398" s="235"/>
      <c r="H398" s="235"/>
      <c r="I398" s="235"/>
      <c r="J398" s="235"/>
      <c r="K398" s="235"/>
      <c r="L398" s="235"/>
      <c r="M398" s="235"/>
      <c r="N398" s="235"/>
      <c r="O398" s="235"/>
      <c r="P398" s="235"/>
      <c r="Q398" s="235"/>
      <c r="R398" s="235"/>
      <c r="S398" s="235"/>
      <c r="T398" s="235"/>
      <c r="U398" s="235"/>
      <c r="V398" s="235"/>
      <c r="W398" s="235"/>
      <c r="X398" s="235"/>
      <c r="Y398" s="235"/>
      <c r="Z398" s="235"/>
      <c r="AA398" s="235"/>
      <c r="AB398" s="235"/>
      <c r="AC398" s="235"/>
      <c r="AD398" s="235"/>
      <c r="AE398" s="235"/>
      <c r="AF398" s="235"/>
      <c r="AG398" s="235"/>
      <c r="AH398" s="235"/>
      <c r="AI398" s="235"/>
      <c r="AJ398" s="235"/>
      <c r="AK398" s="235"/>
      <c r="AL398" s="235"/>
      <c r="AM398" s="235"/>
      <c r="AN398" s="235"/>
      <c r="AO398" s="235"/>
      <c r="AP398" s="235"/>
      <c r="AQ398" s="235"/>
    </row>
    <row r="399" spans="3:43" s="87" customFormat="1" ht="11.25">
      <c r="C399" s="235"/>
      <c r="D399" s="235"/>
      <c r="E399" s="235"/>
      <c r="F399" s="235"/>
      <c r="G399" s="235"/>
      <c r="H399" s="235"/>
      <c r="I399" s="235"/>
      <c r="J399" s="235"/>
      <c r="K399" s="235"/>
      <c r="L399" s="235"/>
      <c r="M399" s="235"/>
      <c r="N399" s="235"/>
      <c r="O399" s="235"/>
      <c r="P399" s="235"/>
      <c r="Q399" s="235"/>
      <c r="R399" s="235"/>
      <c r="S399" s="235"/>
      <c r="T399" s="235"/>
      <c r="U399" s="235"/>
      <c r="V399" s="235"/>
      <c r="W399" s="235"/>
      <c r="X399" s="235"/>
      <c r="Y399" s="235"/>
      <c r="Z399" s="235"/>
      <c r="AA399" s="235"/>
      <c r="AB399" s="235"/>
      <c r="AC399" s="235"/>
      <c r="AD399" s="235"/>
      <c r="AE399" s="235"/>
      <c r="AF399" s="235"/>
      <c r="AG399" s="235"/>
      <c r="AH399" s="235"/>
      <c r="AI399" s="235"/>
      <c r="AJ399" s="235"/>
      <c r="AK399" s="235"/>
      <c r="AL399" s="235"/>
      <c r="AM399" s="235"/>
      <c r="AN399" s="235"/>
      <c r="AO399" s="235"/>
      <c r="AP399" s="235"/>
      <c r="AQ399" s="235"/>
    </row>
    <row r="400" spans="3:43" s="87" customFormat="1" ht="11.25">
      <c r="C400" s="235"/>
      <c r="D400" s="235"/>
      <c r="E400" s="235"/>
      <c r="F400" s="235"/>
      <c r="G400" s="235"/>
      <c r="H400" s="235"/>
      <c r="I400" s="235"/>
      <c r="J400" s="235"/>
      <c r="K400" s="235"/>
      <c r="L400" s="235"/>
      <c r="M400" s="235"/>
      <c r="N400" s="235"/>
      <c r="O400" s="235"/>
      <c r="P400" s="235"/>
      <c r="Q400" s="235"/>
      <c r="R400" s="235"/>
      <c r="S400" s="235"/>
      <c r="T400" s="235"/>
      <c r="U400" s="235"/>
      <c r="V400" s="235"/>
      <c r="W400" s="235"/>
      <c r="X400" s="235"/>
      <c r="Y400" s="235"/>
      <c r="Z400" s="235"/>
      <c r="AA400" s="235"/>
      <c r="AB400" s="235"/>
      <c r="AC400" s="235"/>
      <c r="AD400" s="235"/>
      <c r="AE400" s="235"/>
      <c r="AF400" s="235"/>
      <c r="AG400" s="235"/>
      <c r="AH400" s="235"/>
      <c r="AI400" s="235"/>
      <c r="AJ400" s="235"/>
      <c r="AK400" s="235"/>
      <c r="AL400" s="235"/>
      <c r="AM400" s="235"/>
      <c r="AN400" s="235"/>
      <c r="AO400" s="235"/>
      <c r="AP400" s="235"/>
      <c r="AQ400" s="235"/>
    </row>
    <row r="401" spans="3:43" s="87" customFormat="1" ht="11.25">
      <c r="C401" s="235"/>
      <c r="D401" s="235"/>
      <c r="E401" s="235"/>
      <c r="F401" s="235"/>
      <c r="G401" s="235"/>
      <c r="H401" s="235"/>
      <c r="I401" s="235"/>
      <c r="J401" s="235"/>
      <c r="K401" s="235"/>
      <c r="L401" s="235"/>
      <c r="M401" s="235"/>
      <c r="N401" s="235"/>
      <c r="O401" s="235"/>
      <c r="P401" s="235"/>
      <c r="Q401" s="235"/>
      <c r="R401" s="235"/>
      <c r="S401" s="235"/>
      <c r="T401" s="235"/>
      <c r="U401" s="235"/>
      <c r="V401" s="235"/>
      <c r="W401" s="235"/>
      <c r="X401" s="235"/>
      <c r="Y401" s="235"/>
      <c r="Z401" s="235"/>
      <c r="AA401" s="235"/>
      <c r="AB401" s="235"/>
      <c r="AC401" s="235"/>
      <c r="AD401" s="235"/>
      <c r="AE401" s="235"/>
      <c r="AF401" s="235"/>
      <c r="AG401" s="235"/>
      <c r="AH401" s="235"/>
      <c r="AI401" s="235"/>
      <c r="AJ401" s="235"/>
      <c r="AK401" s="235"/>
      <c r="AL401" s="235"/>
      <c r="AM401" s="235"/>
      <c r="AN401" s="235"/>
      <c r="AO401" s="235"/>
      <c r="AP401" s="235"/>
      <c r="AQ401" s="235"/>
    </row>
    <row r="402" spans="3:43" s="87" customFormat="1" ht="11.25">
      <c r="C402" s="235"/>
      <c r="D402" s="235"/>
      <c r="E402" s="235"/>
      <c r="F402" s="235"/>
      <c r="G402" s="235"/>
      <c r="H402" s="235"/>
      <c r="I402" s="235"/>
      <c r="J402" s="235"/>
      <c r="K402" s="235"/>
      <c r="L402" s="235"/>
      <c r="M402" s="235"/>
      <c r="N402" s="235"/>
      <c r="O402" s="235"/>
      <c r="P402" s="235"/>
      <c r="Q402" s="235"/>
      <c r="R402" s="235"/>
      <c r="S402" s="235"/>
      <c r="T402" s="235"/>
      <c r="U402" s="235"/>
      <c r="V402" s="235"/>
      <c r="W402" s="235"/>
      <c r="X402" s="235"/>
      <c r="Y402" s="235"/>
      <c r="Z402" s="235"/>
      <c r="AA402" s="235"/>
      <c r="AB402" s="235"/>
      <c r="AC402" s="235"/>
      <c r="AD402" s="235"/>
      <c r="AE402" s="235"/>
      <c r="AF402" s="235"/>
      <c r="AG402" s="235"/>
      <c r="AH402" s="235"/>
      <c r="AI402" s="235"/>
      <c r="AJ402" s="235"/>
      <c r="AK402" s="235"/>
      <c r="AL402" s="235"/>
      <c r="AM402" s="235"/>
      <c r="AN402" s="235"/>
      <c r="AO402" s="235"/>
      <c r="AP402" s="235"/>
      <c r="AQ402" s="235"/>
    </row>
    <row r="403" spans="3:43" s="87" customFormat="1" ht="11.25">
      <c r="C403" s="235"/>
      <c r="D403" s="235"/>
      <c r="E403" s="235"/>
      <c r="F403" s="235"/>
      <c r="G403" s="235"/>
      <c r="H403" s="235"/>
      <c r="I403" s="235"/>
      <c r="J403" s="235"/>
      <c r="K403" s="235"/>
      <c r="L403" s="235"/>
      <c r="M403" s="235"/>
      <c r="N403" s="235"/>
      <c r="O403" s="235"/>
      <c r="P403" s="235"/>
      <c r="Q403" s="235"/>
      <c r="R403" s="235"/>
      <c r="S403" s="235"/>
      <c r="T403" s="235"/>
      <c r="U403" s="235"/>
      <c r="V403" s="235"/>
      <c r="W403" s="235"/>
      <c r="X403" s="235"/>
      <c r="Y403" s="235"/>
      <c r="Z403" s="235"/>
      <c r="AA403" s="235"/>
      <c r="AB403" s="235"/>
      <c r="AC403" s="235"/>
      <c r="AD403" s="235"/>
      <c r="AE403" s="235"/>
      <c r="AF403" s="235"/>
      <c r="AG403" s="235"/>
      <c r="AH403" s="235"/>
      <c r="AI403" s="235"/>
      <c r="AJ403" s="235"/>
      <c r="AK403" s="235"/>
      <c r="AL403" s="235"/>
      <c r="AM403" s="235"/>
      <c r="AN403" s="235"/>
      <c r="AO403" s="235"/>
      <c r="AP403" s="235"/>
      <c r="AQ403" s="235"/>
    </row>
    <row r="404" spans="3:43" s="87" customFormat="1" ht="11.25">
      <c r="C404" s="235"/>
      <c r="D404" s="235"/>
      <c r="E404" s="235"/>
      <c r="F404" s="235"/>
      <c r="G404" s="235"/>
      <c r="H404" s="235"/>
      <c r="I404" s="235"/>
      <c r="J404" s="235"/>
      <c r="K404" s="235"/>
      <c r="L404" s="235"/>
      <c r="M404" s="235"/>
      <c r="N404" s="235"/>
      <c r="O404" s="235"/>
      <c r="P404" s="235"/>
      <c r="Q404" s="235"/>
      <c r="R404" s="235"/>
      <c r="S404" s="235"/>
      <c r="T404" s="235"/>
      <c r="U404" s="235"/>
      <c r="V404" s="235"/>
      <c r="W404" s="235"/>
      <c r="X404" s="235"/>
      <c r="Y404" s="235"/>
      <c r="Z404" s="235"/>
      <c r="AA404" s="235"/>
      <c r="AB404" s="235"/>
      <c r="AC404" s="235"/>
      <c r="AD404" s="235"/>
      <c r="AE404" s="235"/>
      <c r="AF404" s="235"/>
      <c r="AG404" s="235"/>
      <c r="AH404" s="235"/>
      <c r="AI404" s="235"/>
      <c r="AJ404" s="235"/>
      <c r="AK404" s="235"/>
      <c r="AL404" s="235"/>
      <c r="AM404" s="235"/>
      <c r="AN404" s="235"/>
      <c r="AO404" s="235"/>
      <c r="AP404" s="235"/>
      <c r="AQ404" s="235"/>
    </row>
    <row r="405" spans="3:43" s="87" customFormat="1" ht="11.25">
      <c r="C405" s="235"/>
      <c r="D405" s="235"/>
      <c r="E405" s="235"/>
      <c r="F405" s="235"/>
      <c r="G405" s="235"/>
      <c r="H405" s="235"/>
      <c r="I405" s="235"/>
      <c r="J405" s="235"/>
      <c r="K405" s="235"/>
      <c r="L405" s="235"/>
      <c r="M405" s="235"/>
      <c r="N405" s="235"/>
      <c r="O405" s="235"/>
      <c r="P405" s="235"/>
      <c r="Q405" s="235"/>
      <c r="R405" s="235"/>
      <c r="S405" s="235"/>
      <c r="T405" s="235"/>
      <c r="U405" s="235"/>
      <c r="V405" s="235"/>
      <c r="W405" s="235"/>
      <c r="X405" s="235"/>
      <c r="Y405" s="235"/>
      <c r="Z405" s="235"/>
      <c r="AA405" s="235"/>
      <c r="AB405" s="235"/>
      <c r="AC405" s="235"/>
      <c r="AD405" s="235"/>
      <c r="AE405" s="235"/>
      <c r="AF405" s="235"/>
      <c r="AG405" s="235"/>
      <c r="AH405" s="235"/>
      <c r="AI405" s="235"/>
      <c r="AJ405" s="235"/>
      <c r="AK405" s="235"/>
      <c r="AL405" s="235"/>
      <c r="AM405" s="235"/>
      <c r="AN405" s="235"/>
      <c r="AO405" s="235"/>
      <c r="AP405" s="235"/>
      <c r="AQ405" s="235"/>
    </row>
    <row r="406" spans="3:43" s="87" customFormat="1" ht="11.25">
      <c r="C406" s="235"/>
      <c r="D406" s="235"/>
      <c r="E406" s="235"/>
      <c r="F406" s="235"/>
      <c r="G406" s="235"/>
      <c r="H406" s="235"/>
      <c r="I406" s="235"/>
      <c r="J406" s="235"/>
      <c r="K406" s="235"/>
      <c r="L406" s="235"/>
      <c r="M406" s="235"/>
      <c r="N406" s="235"/>
      <c r="O406" s="235"/>
      <c r="P406" s="235"/>
      <c r="Q406" s="235"/>
      <c r="R406" s="235"/>
      <c r="S406" s="235"/>
      <c r="T406" s="235"/>
      <c r="U406" s="235"/>
      <c r="V406" s="235"/>
      <c r="W406" s="235"/>
      <c r="X406" s="235"/>
      <c r="Y406" s="235"/>
      <c r="Z406" s="235"/>
      <c r="AA406" s="235"/>
      <c r="AB406" s="235"/>
      <c r="AC406" s="235"/>
      <c r="AD406" s="235"/>
      <c r="AE406" s="235"/>
      <c r="AF406" s="235"/>
      <c r="AG406" s="235"/>
      <c r="AH406" s="235"/>
      <c r="AI406" s="235"/>
      <c r="AJ406" s="235"/>
      <c r="AK406" s="235"/>
      <c r="AL406" s="235"/>
      <c r="AM406" s="235"/>
      <c r="AN406" s="235"/>
      <c r="AO406" s="235"/>
      <c r="AP406" s="235"/>
      <c r="AQ406" s="235"/>
    </row>
    <row r="407" spans="3:43" s="87" customFormat="1" ht="11.25">
      <c r="C407" s="235"/>
      <c r="D407" s="235"/>
      <c r="E407" s="235"/>
      <c r="F407" s="235"/>
      <c r="G407" s="235"/>
      <c r="H407" s="235"/>
      <c r="I407" s="235"/>
      <c r="J407" s="235"/>
      <c r="K407" s="235"/>
      <c r="L407" s="235"/>
      <c r="M407" s="235"/>
      <c r="N407" s="235"/>
      <c r="O407" s="235"/>
      <c r="P407" s="235"/>
      <c r="Q407" s="235"/>
      <c r="R407" s="235"/>
      <c r="S407" s="235"/>
      <c r="T407" s="235"/>
      <c r="U407" s="235"/>
      <c r="V407" s="235"/>
      <c r="W407" s="235"/>
      <c r="X407" s="235"/>
      <c r="Y407" s="235"/>
      <c r="Z407" s="235"/>
      <c r="AA407" s="235"/>
      <c r="AB407" s="235"/>
      <c r="AC407" s="235"/>
      <c r="AD407" s="235"/>
      <c r="AE407" s="235"/>
      <c r="AF407" s="235"/>
      <c r="AG407" s="235"/>
      <c r="AH407" s="235"/>
      <c r="AI407" s="235"/>
      <c r="AJ407" s="235"/>
      <c r="AK407" s="235"/>
      <c r="AL407" s="235"/>
      <c r="AM407" s="235"/>
      <c r="AN407" s="235"/>
      <c r="AO407" s="235"/>
      <c r="AP407" s="235"/>
      <c r="AQ407" s="235"/>
    </row>
    <row r="408" spans="3:43" s="87" customFormat="1" ht="11.25">
      <c r="C408" s="235"/>
      <c r="D408" s="235"/>
      <c r="E408" s="235"/>
      <c r="F408" s="235"/>
      <c r="G408" s="235"/>
      <c r="H408" s="235"/>
      <c r="I408" s="235"/>
      <c r="J408" s="235"/>
      <c r="K408" s="235"/>
      <c r="L408" s="235"/>
      <c r="M408" s="235"/>
      <c r="N408" s="235"/>
      <c r="O408" s="235"/>
      <c r="P408" s="235"/>
      <c r="Q408" s="235"/>
      <c r="R408" s="235"/>
      <c r="S408" s="235"/>
      <c r="T408" s="235"/>
      <c r="U408" s="235"/>
      <c r="V408" s="235"/>
      <c r="W408" s="235"/>
      <c r="X408" s="235"/>
      <c r="Y408" s="235"/>
      <c r="Z408" s="235"/>
      <c r="AA408" s="235"/>
      <c r="AB408" s="235"/>
      <c r="AC408" s="235"/>
      <c r="AD408" s="235"/>
      <c r="AE408" s="235"/>
      <c r="AF408" s="235"/>
      <c r="AG408" s="235"/>
      <c r="AH408" s="235"/>
      <c r="AI408" s="235"/>
      <c r="AJ408" s="235"/>
      <c r="AK408" s="235"/>
      <c r="AL408" s="235"/>
      <c r="AM408" s="235"/>
      <c r="AN408" s="235"/>
      <c r="AO408" s="235"/>
      <c r="AP408" s="235"/>
      <c r="AQ408" s="235"/>
    </row>
    <row r="409" spans="3:43" s="87" customFormat="1" ht="11.25">
      <c r="C409" s="235"/>
      <c r="D409" s="235"/>
      <c r="E409" s="235"/>
      <c r="F409" s="235"/>
      <c r="G409" s="235"/>
      <c r="H409" s="235"/>
      <c r="I409" s="235"/>
      <c r="J409" s="235"/>
      <c r="K409" s="235"/>
      <c r="L409" s="235"/>
      <c r="M409" s="235"/>
      <c r="N409" s="235"/>
      <c r="O409" s="235"/>
      <c r="P409" s="235"/>
      <c r="Q409" s="235"/>
      <c r="R409" s="235"/>
      <c r="S409" s="235"/>
      <c r="T409" s="235"/>
      <c r="U409" s="235"/>
      <c r="V409" s="235"/>
      <c r="W409" s="235"/>
      <c r="X409" s="235"/>
      <c r="Y409" s="235"/>
      <c r="Z409" s="235"/>
      <c r="AA409" s="235"/>
      <c r="AB409" s="235"/>
      <c r="AC409" s="235"/>
      <c r="AD409" s="235"/>
      <c r="AE409" s="235"/>
      <c r="AF409" s="235"/>
      <c r="AG409" s="235"/>
      <c r="AH409" s="235"/>
      <c r="AI409" s="235"/>
      <c r="AJ409" s="235"/>
      <c r="AK409" s="235"/>
      <c r="AL409" s="235"/>
      <c r="AM409" s="235"/>
      <c r="AN409" s="235"/>
      <c r="AO409" s="235"/>
      <c r="AP409" s="235"/>
      <c r="AQ409" s="235"/>
    </row>
    <row r="410" spans="3:43" s="87" customFormat="1" ht="11.25">
      <c r="C410" s="235"/>
      <c r="D410" s="235"/>
      <c r="E410" s="235"/>
      <c r="F410" s="235"/>
      <c r="G410" s="235"/>
      <c r="H410" s="235"/>
      <c r="I410" s="235"/>
      <c r="J410" s="235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  <c r="W410" s="235"/>
      <c r="X410" s="235"/>
      <c r="Y410" s="235"/>
      <c r="Z410" s="235"/>
      <c r="AA410" s="235"/>
      <c r="AB410" s="235"/>
      <c r="AC410" s="235"/>
      <c r="AD410" s="235"/>
      <c r="AE410" s="235"/>
      <c r="AF410" s="235"/>
      <c r="AG410" s="235"/>
      <c r="AH410" s="235"/>
      <c r="AI410" s="235"/>
      <c r="AJ410" s="235"/>
      <c r="AK410" s="235"/>
      <c r="AL410" s="235"/>
      <c r="AM410" s="235"/>
      <c r="AN410" s="235"/>
      <c r="AO410" s="235"/>
      <c r="AP410" s="235"/>
      <c r="AQ410" s="235"/>
    </row>
    <row r="411" spans="3:43" s="87" customFormat="1" ht="11.25">
      <c r="C411" s="235"/>
      <c r="D411" s="235"/>
      <c r="E411" s="235"/>
      <c r="F411" s="235"/>
      <c r="G411" s="235"/>
      <c r="H411" s="235"/>
      <c r="I411" s="235"/>
      <c r="J411" s="235"/>
      <c r="K411" s="235"/>
      <c r="L411" s="235"/>
      <c r="M411" s="235"/>
      <c r="N411" s="235"/>
      <c r="O411" s="235"/>
      <c r="P411" s="235"/>
      <c r="Q411" s="235"/>
      <c r="R411" s="235"/>
      <c r="S411" s="235"/>
      <c r="T411" s="235"/>
      <c r="U411" s="235"/>
      <c r="V411" s="235"/>
      <c r="W411" s="235"/>
      <c r="X411" s="235"/>
      <c r="Y411" s="235"/>
      <c r="Z411" s="235"/>
      <c r="AA411" s="235"/>
      <c r="AB411" s="235"/>
      <c r="AC411" s="235"/>
      <c r="AD411" s="235"/>
      <c r="AE411" s="235"/>
      <c r="AF411" s="235"/>
      <c r="AG411" s="235"/>
      <c r="AH411" s="235"/>
      <c r="AI411" s="235"/>
      <c r="AJ411" s="235"/>
      <c r="AK411" s="235"/>
      <c r="AL411" s="235"/>
      <c r="AM411" s="235"/>
      <c r="AN411" s="235"/>
      <c r="AO411" s="235"/>
      <c r="AP411" s="235"/>
      <c r="AQ411" s="235"/>
    </row>
    <row r="412" spans="3:43" s="87" customFormat="1" ht="11.25">
      <c r="C412" s="235"/>
      <c r="D412" s="235"/>
      <c r="E412" s="235"/>
      <c r="F412" s="235"/>
      <c r="G412" s="235"/>
      <c r="H412" s="235"/>
      <c r="I412" s="235"/>
      <c r="J412" s="235"/>
      <c r="K412" s="235"/>
      <c r="L412" s="235"/>
      <c r="M412" s="235"/>
      <c r="N412" s="235"/>
      <c r="O412" s="235"/>
      <c r="P412" s="235"/>
      <c r="Q412" s="235"/>
      <c r="R412" s="235"/>
      <c r="S412" s="235"/>
      <c r="T412" s="235"/>
      <c r="U412" s="235"/>
      <c r="V412" s="235"/>
      <c r="W412" s="235"/>
      <c r="X412" s="235"/>
      <c r="Y412" s="235"/>
      <c r="Z412" s="235"/>
      <c r="AA412" s="235"/>
      <c r="AB412" s="235"/>
      <c r="AC412" s="235"/>
      <c r="AD412" s="235"/>
      <c r="AE412" s="235"/>
      <c r="AF412" s="235"/>
      <c r="AG412" s="235"/>
      <c r="AH412" s="235"/>
      <c r="AI412" s="235"/>
      <c r="AJ412" s="235"/>
      <c r="AK412" s="235"/>
      <c r="AL412" s="235"/>
      <c r="AM412" s="235"/>
      <c r="AN412" s="235"/>
      <c r="AO412" s="235"/>
      <c r="AP412" s="235"/>
      <c r="AQ412" s="235"/>
    </row>
    <row r="413" spans="3:43" s="87" customFormat="1" ht="11.25">
      <c r="C413" s="235"/>
      <c r="D413" s="235"/>
      <c r="E413" s="235"/>
      <c r="F413" s="235"/>
      <c r="G413" s="235"/>
      <c r="H413" s="235"/>
      <c r="I413" s="235"/>
      <c r="J413" s="235"/>
      <c r="K413" s="235"/>
      <c r="L413" s="235"/>
      <c r="M413" s="235"/>
      <c r="N413" s="235"/>
      <c r="O413" s="235"/>
      <c r="P413" s="235"/>
      <c r="Q413" s="235"/>
      <c r="R413" s="235"/>
      <c r="S413" s="235"/>
      <c r="T413" s="235"/>
      <c r="U413" s="235"/>
      <c r="V413" s="235"/>
      <c r="W413" s="235"/>
      <c r="X413" s="235"/>
      <c r="Y413" s="235"/>
      <c r="Z413" s="235"/>
      <c r="AA413" s="235"/>
      <c r="AB413" s="235"/>
      <c r="AC413" s="235"/>
      <c r="AD413" s="235"/>
      <c r="AE413" s="235"/>
      <c r="AF413" s="235"/>
      <c r="AG413" s="235"/>
      <c r="AH413" s="235"/>
      <c r="AI413" s="235"/>
      <c r="AJ413" s="235"/>
      <c r="AK413" s="235"/>
      <c r="AL413" s="235"/>
      <c r="AM413" s="235"/>
      <c r="AN413" s="235"/>
      <c r="AO413" s="235"/>
      <c r="AP413" s="235"/>
      <c r="AQ413" s="235"/>
    </row>
    <row r="414" spans="3:43" s="87" customFormat="1" ht="11.25">
      <c r="C414" s="235"/>
      <c r="D414" s="235"/>
      <c r="E414" s="235"/>
      <c r="F414" s="235"/>
      <c r="G414" s="235"/>
      <c r="H414" s="235"/>
      <c r="I414" s="235"/>
      <c r="J414" s="235"/>
      <c r="K414" s="235"/>
      <c r="L414" s="235"/>
      <c r="M414" s="235"/>
      <c r="N414" s="235"/>
      <c r="O414" s="235"/>
      <c r="P414" s="235"/>
      <c r="Q414" s="235"/>
      <c r="R414" s="235"/>
      <c r="S414" s="235"/>
      <c r="T414" s="235"/>
      <c r="U414" s="235"/>
      <c r="V414" s="235"/>
      <c r="W414" s="235"/>
      <c r="X414" s="235"/>
      <c r="Y414" s="235"/>
      <c r="Z414" s="235"/>
      <c r="AA414" s="235"/>
      <c r="AB414" s="235"/>
      <c r="AC414" s="235"/>
      <c r="AD414" s="235"/>
      <c r="AE414" s="235"/>
      <c r="AF414" s="235"/>
      <c r="AG414" s="235"/>
      <c r="AH414" s="235"/>
      <c r="AI414" s="235"/>
      <c r="AJ414" s="235"/>
      <c r="AK414" s="235"/>
      <c r="AL414" s="235"/>
      <c r="AM414" s="235"/>
      <c r="AN414" s="235"/>
      <c r="AO414" s="235"/>
      <c r="AP414" s="235"/>
      <c r="AQ414" s="235"/>
    </row>
    <row r="415" spans="3:43" s="87" customFormat="1" ht="11.25">
      <c r="C415" s="235"/>
      <c r="D415" s="235"/>
      <c r="E415" s="235"/>
      <c r="F415" s="235"/>
      <c r="G415" s="235"/>
      <c r="H415" s="235"/>
      <c r="I415" s="235"/>
      <c r="J415" s="235"/>
      <c r="K415" s="235"/>
      <c r="L415" s="235"/>
      <c r="M415" s="235"/>
      <c r="N415" s="235"/>
      <c r="O415" s="235"/>
      <c r="P415" s="235"/>
      <c r="Q415" s="235"/>
      <c r="R415" s="235"/>
      <c r="S415" s="235"/>
      <c r="T415" s="235"/>
      <c r="U415" s="235"/>
      <c r="V415" s="235"/>
      <c r="W415" s="235"/>
      <c r="X415" s="235"/>
      <c r="Y415" s="235"/>
      <c r="Z415" s="235"/>
      <c r="AA415" s="235"/>
      <c r="AB415" s="235"/>
      <c r="AC415" s="235"/>
      <c r="AD415" s="235"/>
      <c r="AE415" s="235"/>
      <c r="AF415" s="235"/>
      <c r="AG415" s="235"/>
      <c r="AH415" s="235"/>
      <c r="AI415" s="235"/>
      <c r="AJ415" s="235"/>
      <c r="AK415" s="235"/>
      <c r="AL415" s="235"/>
      <c r="AM415" s="235"/>
      <c r="AN415" s="235"/>
      <c r="AO415" s="235"/>
      <c r="AP415" s="235"/>
      <c r="AQ415" s="235"/>
    </row>
    <row r="416" spans="3:43" s="87" customFormat="1" ht="11.25">
      <c r="C416" s="235"/>
      <c r="D416" s="235"/>
      <c r="E416" s="235"/>
      <c r="F416" s="235"/>
      <c r="G416" s="235"/>
      <c r="H416" s="235"/>
      <c r="I416" s="235"/>
      <c r="J416" s="235"/>
      <c r="K416" s="235"/>
      <c r="L416" s="235"/>
      <c r="M416" s="235"/>
      <c r="N416" s="235"/>
      <c r="O416" s="235"/>
      <c r="P416" s="235"/>
      <c r="Q416" s="235"/>
      <c r="R416" s="235"/>
      <c r="S416" s="235"/>
      <c r="T416" s="235"/>
      <c r="U416" s="235"/>
      <c r="V416" s="235"/>
      <c r="W416" s="235"/>
      <c r="X416" s="235"/>
      <c r="Y416" s="235"/>
      <c r="Z416" s="235"/>
      <c r="AA416" s="235"/>
      <c r="AB416" s="235"/>
      <c r="AC416" s="235"/>
      <c r="AD416" s="235"/>
      <c r="AE416" s="235"/>
      <c r="AF416" s="235"/>
      <c r="AG416" s="235"/>
      <c r="AH416" s="235"/>
      <c r="AI416" s="235"/>
      <c r="AJ416" s="235"/>
      <c r="AK416" s="235"/>
      <c r="AL416" s="235"/>
      <c r="AM416" s="235"/>
      <c r="AN416" s="235"/>
      <c r="AO416" s="235"/>
      <c r="AP416" s="235"/>
      <c r="AQ416" s="235"/>
    </row>
    <row r="417" spans="3:43" s="87" customFormat="1" ht="11.25">
      <c r="C417" s="235"/>
      <c r="D417" s="235"/>
      <c r="E417" s="235"/>
      <c r="F417" s="235"/>
      <c r="G417" s="235"/>
      <c r="H417" s="235"/>
      <c r="I417" s="235"/>
      <c r="J417" s="235"/>
      <c r="K417" s="235"/>
      <c r="L417" s="235"/>
      <c r="M417" s="235"/>
      <c r="N417" s="235"/>
      <c r="O417" s="235"/>
      <c r="P417" s="235"/>
      <c r="Q417" s="235"/>
      <c r="R417" s="235"/>
      <c r="S417" s="235"/>
      <c r="T417" s="235"/>
      <c r="U417" s="235"/>
      <c r="V417" s="235"/>
      <c r="W417" s="235"/>
      <c r="X417" s="235"/>
      <c r="Y417" s="235"/>
      <c r="Z417" s="235"/>
      <c r="AA417" s="235"/>
      <c r="AB417" s="235"/>
      <c r="AC417" s="235"/>
      <c r="AD417" s="235"/>
      <c r="AE417" s="235"/>
      <c r="AF417" s="235"/>
      <c r="AG417" s="235"/>
      <c r="AH417" s="235"/>
      <c r="AI417" s="235"/>
      <c r="AJ417" s="235"/>
      <c r="AK417" s="235"/>
      <c r="AL417" s="235"/>
      <c r="AM417" s="235"/>
      <c r="AN417" s="235"/>
      <c r="AO417" s="235"/>
      <c r="AP417" s="235"/>
      <c r="AQ417" s="235"/>
    </row>
    <row r="418" spans="3:43" s="87" customFormat="1" ht="11.25">
      <c r="C418" s="235"/>
      <c r="D418" s="235"/>
      <c r="E418" s="235"/>
      <c r="F418" s="235"/>
      <c r="G418" s="235"/>
      <c r="H418" s="235"/>
      <c r="I418" s="235"/>
      <c r="J418" s="235"/>
      <c r="K418" s="235"/>
      <c r="L418" s="235"/>
      <c r="M418" s="235"/>
      <c r="N418" s="235"/>
      <c r="O418" s="235"/>
      <c r="P418" s="235"/>
      <c r="Q418" s="235"/>
      <c r="R418" s="235"/>
      <c r="S418" s="235"/>
      <c r="T418" s="235"/>
      <c r="U418" s="235"/>
      <c r="V418" s="235"/>
      <c r="W418" s="235"/>
      <c r="X418" s="235"/>
      <c r="Y418" s="235"/>
      <c r="Z418" s="235"/>
      <c r="AA418" s="235"/>
      <c r="AB418" s="235"/>
      <c r="AC418" s="235"/>
      <c r="AD418" s="235"/>
      <c r="AE418" s="235"/>
      <c r="AF418" s="235"/>
      <c r="AG418" s="235"/>
      <c r="AH418" s="235"/>
      <c r="AI418" s="235"/>
      <c r="AJ418" s="235"/>
      <c r="AK418" s="235"/>
      <c r="AL418" s="235"/>
      <c r="AM418" s="235"/>
      <c r="AN418" s="235"/>
      <c r="AO418" s="235"/>
      <c r="AP418" s="235"/>
      <c r="AQ418" s="235"/>
    </row>
    <row r="419" spans="3:43" s="87" customFormat="1" ht="11.25">
      <c r="C419" s="235"/>
      <c r="D419" s="235"/>
      <c r="E419" s="235"/>
      <c r="F419" s="235"/>
      <c r="G419" s="235"/>
      <c r="H419" s="235"/>
      <c r="I419" s="235"/>
      <c r="J419" s="235"/>
      <c r="K419" s="235"/>
      <c r="L419" s="235"/>
      <c r="M419" s="235"/>
      <c r="N419" s="235"/>
      <c r="O419" s="235"/>
      <c r="P419" s="235"/>
      <c r="Q419" s="235"/>
      <c r="R419" s="235"/>
      <c r="S419" s="235"/>
      <c r="T419" s="235"/>
      <c r="U419" s="235"/>
      <c r="V419" s="235"/>
      <c r="W419" s="235"/>
      <c r="X419" s="235"/>
      <c r="Y419" s="235"/>
      <c r="Z419" s="235"/>
      <c r="AA419" s="235"/>
      <c r="AB419" s="235"/>
      <c r="AC419" s="235"/>
      <c r="AD419" s="235"/>
      <c r="AE419" s="235"/>
      <c r="AF419" s="235"/>
      <c r="AG419" s="235"/>
      <c r="AH419" s="235"/>
      <c r="AI419" s="235"/>
      <c r="AJ419" s="235"/>
      <c r="AK419" s="235"/>
      <c r="AL419" s="235"/>
      <c r="AM419" s="235"/>
      <c r="AN419" s="235"/>
      <c r="AO419" s="235"/>
      <c r="AP419" s="235"/>
      <c r="AQ419" s="235"/>
    </row>
    <row r="420" spans="3:43" s="87" customFormat="1" ht="11.25">
      <c r="C420" s="235"/>
      <c r="D420" s="235"/>
      <c r="E420" s="235"/>
      <c r="F420" s="235"/>
      <c r="G420" s="235"/>
      <c r="H420" s="235"/>
      <c r="I420" s="235"/>
      <c r="J420" s="235"/>
      <c r="K420" s="235"/>
      <c r="L420" s="235"/>
      <c r="M420" s="235"/>
      <c r="N420" s="235"/>
      <c r="O420" s="235"/>
      <c r="P420" s="235"/>
      <c r="Q420" s="235"/>
      <c r="R420" s="235"/>
      <c r="S420" s="235"/>
      <c r="T420" s="235"/>
      <c r="U420" s="235"/>
      <c r="V420" s="235"/>
      <c r="W420" s="235"/>
      <c r="X420" s="235"/>
      <c r="Y420" s="235"/>
      <c r="Z420" s="235"/>
      <c r="AA420" s="235"/>
      <c r="AB420" s="235"/>
      <c r="AC420" s="235"/>
      <c r="AD420" s="235"/>
      <c r="AE420" s="235"/>
      <c r="AF420" s="235"/>
      <c r="AG420" s="235"/>
      <c r="AH420" s="235"/>
      <c r="AI420" s="235"/>
      <c r="AJ420" s="235"/>
      <c r="AK420" s="235"/>
      <c r="AL420" s="235"/>
      <c r="AM420" s="235"/>
      <c r="AN420" s="235"/>
      <c r="AO420" s="235"/>
      <c r="AP420" s="235"/>
      <c r="AQ420" s="235"/>
    </row>
    <row r="421" spans="3:43" s="87" customFormat="1" ht="11.25">
      <c r="C421" s="235"/>
      <c r="D421" s="235"/>
      <c r="E421" s="235"/>
      <c r="F421" s="235"/>
      <c r="G421" s="235"/>
      <c r="H421" s="235"/>
      <c r="I421" s="235"/>
      <c r="J421" s="235"/>
      <c r="K421" s="235"/>
      <c r="L421" s="235"/>
      <c r="M421" s="235"/>
      <c r="N421" s="235"/>
      <c r="O421" s="235"/>
      <c r="P421" s="235"/>
      <c r="Q421" s="235"/>
      <c r="R421" s="235"/>
      <c r="S421" s="235"/>
      <c r="T421" s="235"/>
      <c r="U421" s="235"/>
      <c r="V421" s="235"/>
      <c r="W421" s="235"/>
      <c r="X421" s="235"/>
      <c r="Y421" s="235"/>
      <c r="Z421" s="235"/>
      <c r="AA421" s="235"/>
      <c r="AB421" s="235"/>
      <c r="AC421" s="235"/>
      <c r="AD421" s="235"/>
      <c r="AE421" s="235"/>
      <c r="AF421" s="235"/>
      <c r="AG421" s="235"/>
      <c r="AH421" s="235"/>
      <c r="AI421" s="235"/>
      <c r="AJ421" s="235"/>
      <c r="AK421" s="235"/>
      <c r="AL421" s="235"/>
      <c r="AM421" s="235"/>
      <c r="AN421" s="235"/>
      <c r="AO421" s="235"/>
      <c r="AP421" s="235"/>
      <c r="AQ421" s="235"/>
    </row>
  </sheetData>
  <mergeCells count="2">
    <mergeCell ref="C9:AX12"/>
    <mergeCell ref="B17:AQ19"/>
  </mergeCells>
  <pageMargins left="0.59055118110236227" right="0" top="0" bottom="0" header="0" footer="0"/>
  <pageSetup scale="91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BD503"/>
  <sheetViews>
    <sheetView showGridLines="0" topLeftCell="A4" zoomScale="160" zoomScaleNormal="160" zoomScaleSheetLayoutView="160" workbookViewId="0">
      <selection activeCell="C42" sqref="C42"/>
    </sheetView>
  </sheetViews>
  <sheetFormatPr baseColWidth="10" defaultRowHeight="13.5"/>
  <cols>
    <col min="1" max="1" width="5" style="166" customWidth="1"/>
    <col min="2" max="2" width="0.5703125" style="166" customWidth="1"/>
    <col min="3" max="3" width="1.42578125" style="166" customWidth="1"/>
    <col min="4" max="49" width="0.85546875" style="166" customWidth="1"/>
    <col min="50" max="50" width="10.7109375" style="166" bestFit="1" customWidth="1"/>
    <col min="51" max="51" width="9.5703125" style="166" customWidth="1"/>
    <col min="52" max="54" width="10.7109375" style="166" bestFit="1" customWidth="1"/>
    <col min="55" max="55" width="10.85546875" style="166" customWidth="1"/>
    <col min="56" max="56" width="0.28515625" style="166" customWidth="1"/>
    <col min="57" max="16384" width="11.42578125" style="166"/>
  </cols>
  <sheetData>
    <row r="1" spans="1:56" ht="11.1" customHeight="1">
      <c r="BB1" s="167"/>
      <c r="BC1" s="168"/>
    </row>
    <row r="2" spans="1:56" ht="11.1" customHeight="1">
      <c r="BB2" s="167"/>
      <c r="BC2" s="168"/>
    </row>
    <row r="3" spans="1:56" ht="11.1" customHeight="1">
      <c r="BB3" s="167"/>
      <c r="BC3" s="168"/>
    </row>
    <row r="4" spans="1:56" ht="11.1" customHeight="1">
      <c r="BB4" s="167"/>
      <c r="BC4" s="168"/>
    </row>
    <row r="5" spans="1:56" ht="11.1" customHeight="1">
      <c r="BB5" s="167"/>
      <c r="BC5" s="168"/>
    </row>
    <row r="6" spans="1:56" ht="11.1" customHeight="1">
      <c r="BB6" s="167"/>
      <c r="BC6" s="169"/>
    </row>
    <row r="7" spans="1:56" ht="11.1" customHeight="1">
      <c r="BB7" s="170"/>
      <c r="BC7" s="170"/>
    </row>
    <row r="8" spans="1:56" s="174" customFormat="1" ht="3.95" customHeight="1">
      <c r="A8" s="286"/>
      <c r="B8" s="172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3"/>
      <c r="BD8" s="173"/>
    </row>
    <row r="9" spans="1:56" s="87" customFormat="1" ht="11.1" customHeight="1">
      <c r="A9" s="287" t="s">
        <v>0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</row>
    <row r="10" spans="1:56" s="87" customFormat="1" ht="11.1" customHeight="1">
      <c r="A10" s="287" t="s">
        <v>259</v>
      </c>
      <c r="B10" s="175"/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</row>
    <row r="11" spans="1:56" s="87" customFormat="1" ht="11.1" customHeight="1">
      <c r="A11" s="287" t="s">
        <v>74</v>
      </c>
      <c r="B11" s="175"/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</row>
    <row r="12" spans="1:56" s="87" customFormat="1" ht="11.1" customHeight="1">
      <c r="A12" s="287" t="s">
        <v>260</v>
      </c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</row>
    <row r="13" spans="1:56" s="87" customFormat="1" ht="11.1" customHeight="1">
      <c r="A13" s="288" t="s">
        <v>199</v>
      </c>
      <c r="B13" s="176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</row>
    <row r="14" spans="1:56" s="95" customFormat="1" ht="3.95" customHeight="1">
      <c r="A14" s="201"/>
      <c r="B14" s="177"/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  <c r="AE14" s="178"/>
      <c r="AF14" s="178"/>
      <c r="AG14" s="178"/>
      <c r="AH14" s="178"/>
      <c r="AI14" s="178"/>
      <c r="AJ14" s="178"/>
      <c r="AK14" s="178"/>
      <c r="AL14" s="178"/>
      <c r="AM14" s="178"/>
      <c r="AN14" s="178"/>
      <c r="AO14" s="178"/>
      <c r="AP14" s="178"/>
      <c r="AQ14" s="178"/>
      <c r="AR14" s="178"/>
      <c r="AS14" s="178"/>
      <c r="AT14" s="178"/>
      <c r="AU14" s="178"/>
      <c r="AV14" s="178"/>
      <c r="AW14" s="178"/>
      <c r="AX14" s="178"/>
      <c r="AY14" s="178"/>
      <c r="AZ14" s="178"/>
      <c r="BA14" s="178"/>
      <c r="BB14" s="178"/>
      <c r="BC14" s="178"/>
      <c r="BD14" s="178"/>
    </row>
    <row r="15" spans="1:56" s="95" customFormat="1" ht="11.1" customHeight="1">
      <c r="A15" s="204"/>
      <c r="B15" s="180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81"/>
      <c r="AA15" s="181"/>
      <c r="AB15" s="181"/>
      <c r="AC15" s="181"/>
      <c r="AD15" s="181"/>
      <c r="AE15" s="181"/>
      <c r="AF15" s="181"/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2" t="s">
        <v>75</v>
      </c>
      <c r="AY15" s="182" t="s">
        <v>75</v>
      </c>
      <c r="AZ15" s="182" t="s">
        <v>75</v>
      </c>
      <c r="BA15" s="182" t="s">
        <v>75</v>
      </c>
      <c r="BB15" s="182" t="s">
        <v>75</v>
      </c>
      <c r="BC15" s="183"/>
      <c r="BD15" s="179"/>
    </row>
    <row r="16" spans="1:56" s="95" customFormat="1" ht="11.1" customHeight="1">
      <c r="A16" s="204"/>
      <c r="B16" s="184" t="s">
        <v>4</v>
      </c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2"/>
      <c r="AY16" s="182" t="s">
        <v>5</v>
      </c>
      <c r="AZ16" s="182"/>
      <c r="BA16" s="182"/>
      <c r="BB16" s="182"/>
      <c r="BC16" s="183" t="s">
        <v>76</v>
      </c>
      <c r="BD16" s="179"/>
    </row>
    <row r="17" spans="1:56" s="95" customFormat="1" ht="10.5" customHeight="1">
      <c r="A17" s="204"/>
      <c r="B17" s="186"/>
      <c r="C17" s="187"/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8" t="s">
        <v>7</v>
      </c>
      <c r="AY17" s="182" t="s">
        <v>8</v>
      </c>
      <c r="AZ17" s="182" t="s">
        <v>9</v>
      </c>
      <c r="BA17" s="182" t="s">
        <v>10</v>
      </c>
      <c r="BB17" s="182" t="s">
        <v>11</v>
      </c>
      <c r="BC17" s="183"/>
      <c r="BD17" s="179"/>
    </row>
    <row r="18" spans="1:56" s="101" customFormat="1" ht="7.5" customHeight="1">
      <c r="AX18" s="102"/>
      <c r="AY18" s="102"/>
      <c r="AZ18" s="102"/>
      <c r="BA18" s="195"/>
      <c r="BB18" s="102"/>
      <c r="BC18" s="102"/>
      <c r="BD18" s="120"/>
    </row>
    <row r="19" spans="1:56" s="101" customFormat="1" ht="7.5" customHeight="1">
      <c r="B19" s="43" t="s">
        <v>77</v>
      </c>
      <c r="C19" s="44"/>
      <c r="D19" s="44"/>
      <c r="E19" s="44"/>
      <c r="F19" s="44"/>
      <c r="G19" s="44"/>
      <c r="H19" s="44"/>
      <c r="I19" s="44"/>
      <c r="J19" s="44"/>
      <c r="K19" s="44"/>
      <c r="L19" s="44"/>
      <c r="AX19" s="45">
        <f>SUM(AX20+AX28+AX38+AX48+AX58+AX68+AX72+AX81+AX85)</f>
        <v>2244433169</v>
      </c>
      <c r="AY19" s="45">
        <f>SUM(AY20+AY28+AY38+AY48+AY58+AY68+AY72+AY81+AY85)</f>
        <v>0</v>
      </c>
      <c r="AZ19" s="45">
        <f>SUM(AZ20+AZ28+AZ38+AZ48+AZ58+AZ68+AZ72+AZ81+AZ85)</f>
        <v>2244433169</v>
      </c>
      <c r="BA19" s="45">
        <f>SUM(BA20+BA28+BA38+BA48+BA58+BA68+BA72+BA81+BA85)</f>
        <v>1661274096</v>
      </c>
      <c r="BB19" s="45">
        <f>SUM(BB20+BB28+BB38+BB48+BB58+BB68+BB72+BB81+BB85)</f>
        <v>1661274096</v>
      </c>
      <c r="BC19" s="32">
        <f>SUM(AZ19-BA19)</f>
        <v>583159073</v>
      </c>
      <c r="BD19" s="120"/>
    </row>
    <row r="20" spans="1:56" s="101" customFormat="1" ht="7.5" customHeight="1">
      <c r="B20" s="44"/>
      <c r="C20" s="46" t="s">
        <v>78</v>
      </c>
      <c r="D20" s="43"/>
      <c r="E20" s="44"/>
      <c r="F20" s="44"/>
      <c r="G20" s="44"/>
      <c r="H20" s="44"/>
      <c r="I20" s="44"/>
      <c r="J20" s="44"/>
      <c r="K20" s="44"/>
      <c r="L20" s="44"/>
      <c r="AX20" s="45">
        <f>SUM(AX21+AX22+AX23+AX24+AX25+AX26+AX27)</f>
        <v>49772624</v>
      </c>
      <c r="AY20" s="45">
        <f>SUM(AY21+AY22+AY23+AY24+AY25+AY26+AY27)</f>
        <v>0</v>
      </c>
      <c r="AZ20" s="45">
        <f>SUM(AZ21+AZ22+AZ23+AZ24+AZ25+AZ26+AZ27)</f>
        <v>49772624</v>
      </c>
      <c r="BA20" s="45">
        <f>SUM(BA21+BA22+BA23+BA24+BA25+BA26+BA27)</f>
        <v>29938844</v>
      </c>
      <c r="BB20" s="45">
        <f>SUM(BB21+BB22+BB23+BB24+BB25+BB26+BB27)</f>
        <v>29938844</v>
      </c>
      <c r="BC20" s="32">
        <f t="shared" ref="BC20:BC83" si="0">SUM(AZ20-BA20)</f>
        <v>19833780</v>
      </c>
      <c r="BD20" s="120"/>
    </row>
    <row r="21" spans="1:56" s="101" customFormat="1" ht="7.5" customHeight="1">
      <c r="B21" s="44"/>
      <c r="C21" s="29"/>
      <c r="D21" s="44" t="s">
        <v>79</v>
      </c>
      <c r="E21" s="44"/>
      <c r="F21" s="44"/>
      <c r="G21" s="44"/>
      <c r="H21" s="44"/>
      <c r="I21" s="44"/>
      <c r="J21" s="44"/>
      <c r="K21" s="44"/>
      <c r="L21" s="44"/>
      <c r="AX21" s="22">
        <v>14369465</v>
      </c>
      <c r="AY21" s="22">
        <v>0</v>
      </c>
      <c r="AZ21" s="38">
        <f>SUM(AX21+AY21)</f>
        <v>14369465</v>
      </c>
      <c r="BA21" s="22">
        <v>10326745</v>
      </c>
      <c r="BB21" s="22">
        <v>10326745</v>
      </c>
      <c r="BC21" s="38">
        <f t="shared" si="0"/>
        <v>4042720</v>
      </c>
      <c r="BD21" s="120"/>
    </row>
    <row r="22" spans="1:56" s="101" customFormat="1" ht="7.5" customHeight="1">
      <c r="B22" s="44"/>
      <c r="C22" s="29"/>
      <c r="D22" s="44" t="s">
        <v>80</v>
      </c>
      <c r="E22" s="44"/>
      <c r="F22" s="44"/>
      <c r="G22" s="44"/>
      <c r="H22" s="44"/>
      <c r="I22" s="44"/>
      <c r="J22" s="44"/>
      <c r="K22" s="44"/>
      <c r="L22" s="44"/>
      <c r="AX22" s="22">
        <v>6930121</v>
      </c>
      <c r="AY22" s="22">
        <v>0</v>
      </c>
      <c r="AZ22" s="38">
        <f t="shared" ref="AZ22:AZ85" si="1">SUM(AX22+AY22)</f>
        <v>6930121</v>
      </c>
      <c r="BA22" s="22">
        <v>4846403</v>
      </c>
      <c r="BB22" s="22">
        <v>4846403</v>
      </c>
      <c r="BC22" s="38">
        <f t="shared" si="0"/>
        <v>2083718</v>
      </c>
      <c r="BD22" s="120"/>
    </row>
    <row r="23" spans="1:56" s="101" customFormat="1" ht="7.5" customHeight="1">
      <c r="B23" s="44"/>
      <c r="C23" s="29"/>
      <c r="D23" s="44" t="s">
        <v>81</v>
      </c>
      <c r="E23" s="44"/>
      <c r="F23" s="44"/>
      <c r="G23" s="44"/>
      <c r="H23" s="44"/>
      <c r="I23" s="44"/>
      <c r="J23" s="44"/>
      <c r="K23" s="44"/>
      <c r="L23" s="44"/>
      <c r="AX23" s="22">
        <v>3852553</v>
      </c>
      <c r="AY23" s="22">
        <v>0</v>
      </c>
      <c r="AZ23" s="38">
        <f t="shared" si="1"/>
        <v>3852553</v>
      </c>
      <c r="BA23" s="22">
        <v>1203643</v>
      </c>
      <c r="BB23" s="22">
        <v>1203643</v>
      </c>
      <c r="BC23" s="38">
        <f t="shared" si="0"/>
        <v>2648910</v>
      </c>
      <c r="BD23" s="120"/>
    </row>
    <row r="24" spans="1:56" s="101" customFormat="1" ht="7.5" customHeight="1">
      <c r="B24" s="44"/>
      <c r="C24" s="29"/>
      <c r="D24" s="44" t="s">
        <v>82</v>
      </c>
      <c r="E24" s="44"/>
      <c r="F24" s="44"/>
      <c r="G24" s="44"/>
      <c r="H24" s="44"/>
      <c r="I24" s="44"/>
      <c r="J24" s="44"/>
      <c r="K24" s="44"/>
      <c r="L24" s="44"/>
      <c r="AX24" s="22">
        <v>4021504</v>
      </c>
      <c r="AY24" s="22">
        <v>0</v>
      </c>
      <c r="AZ24" s="38">
        <f t="shared" si="1"/>
        <v>4021504</v>
      </c>
      <c r="BA24" s="22">
        <v>2655304</v>
      </c>
      <c r="BB24" s="22">
        <v>2655304</v>
      </c>
      <c r="BC24" s="38">
        <f t="shared" si="0"/>
        <v>1366200</v>
      </c>
      <c r="BD24" s="120"/>
    </row>
    <row r="25" spans="1:56" s="101" customFormat="1" ht="7.5" customHeight="1">
      <c r="B25" s="44"/>
      <c r="C25" s="29"/>
      <c r="D25" s="44" t="s">
        <v>83</v>
      </c>
      <c r="E25" s="44"/>
      <c r="F25" s="44"/>
      <c r="G25" s="44"/>
      <c r="H25" s="44"/>
      <c r="I25" s="44"/>
      <c r="J25" s="44"/>
      <c r="K25" s="44"/>
      <c r="L25" s="44"/>
      <c r="AX25" s="22">
        <v>19894709</v>
      </c>
      <c r="AY25" s="22">
        <v>0</v>
      </c>
      <c r="AZ25" s="38">
        <f t="shared" si="1"/>
        <v>19894709</v>
      </c>
      <c r="BA25" s="22">
        <v>10437961</v>
      </c>
      <c r="BB25" s="22">
        <v>10437961</v>
      </c>
      <c r="BC25" s="38">
        <f t="shared" si="0"/>
        <v>9456748</v>
      </c>
      <c r="BD25" s="120"/>
    </row>
    <row r="26" spans="1:56" s="101" customFormat="1" ht="7.5" customHeight="1">
      <c r="B26" s="44"/>
      <c r="C26" s="29"/>
      <c r="D26" s="44" t="s">
        <v>84</v>
      </c>
      <c r="E26" s="44"/>
      <c r="F26" s="44"/>
      <c r="G26" s="44"/>
      <c r="H26" s="44"/>
      <c r="I26" s="44"/>
      <c r="J26" s="44"/>
      <c r="K26" s="44"/>
      <c r="L26" s="44"/>
      <c r="AX26" s="22">
        <v>0</v>
      </c>
      <c r="AY26" s="22">
        <v>0</v>
      </c>
      <c r="AZ26" s="38">
        <f t="shared" si="1"/>
        <v>0</v>
      </c>
      <c r="BA26" s="22">
        <v>0</v>
      </c>
      <c r="BB26" s="22">
        <v>0</v>
      </c>
      <c r="BC26" s="38">
        <f t="shared" si="0"/>
        <v>0</v>
      </c>
      <c r="BD26" s="120"/>
    </row>
    <row r="27" spans="1:56" s="101" customFormat="1" ht="7.5" customHeight="1">
      <c r="B27" s="44"/>
      <c r="C27" s="29"/>
      <c r="D27" s="44" t="s">
        <v>85</v>
      </c>
      <c r="E27" s="44"/>
      <c r="F27" s="44"/>
      <c r="G27" s="44"/>
      <c r="H27" s="44"/>
      <c r="I27" s="44"/>
      <c r="J27" s="44"/>
      <c r="K27" s="44"/>
      <c r="L27" s="44"/>
      <c r="AX27" s="22">
        <v>704272</v>
      </c>
      <c r="AY27" s="22">
        <v>0</v>
      </c>
      <c r="AZ27" s="38">
        <f t="shared" si="1"/>
        <v>704272</v>
      </c>
      <c r="BA27" s="22">
        <v>468788</v>
      </c>
      <c r="BB27" s="22">
        <v>468788</v>
      </c>
      <c r="BC27" s="38">
        <f t="shared" si="0"/>
        <v>235484</v>
      </c>
      <c r="BD27" s="120"/>
    </row>
    <row r="28" spans="1:56" s="101" customFormat="1" ht="7.5" customHeight="1">
      <c r="B28" s="44"/>
      <c r="C28" s="46" t="s">
        <v>86</v>
      </c>
      <c r="D28" s="44"/>
      <c r="E28" s="44"/>
      <c r="F28" s="44"/>
      <c r="G28" s="44"/>
      <c r="H28" s="44"/>
      <c r="I28" s="44"/>
      <c r="J28" s="44"/>
      <c r="K28" s="44"/>
      <c r="L28" s="44"/>
      <c r="AX28" s="45">
        <f>SUM(AX29+AX30+AX31+AX32+AX33+AX34+AX35+AX36+AX37)</f>
        <v>5355392</v>
      </c>
      <c r="AY28" s="45">
        <f>SUM(AY29+AY30+AY31+AY32+AY33+AY34+AY35+AY36+AY37)</f>
        <v>-41</v>
      </c>
      <c r="AZ28" s="45">
        <f t="shared" si="1"/>
        <v>5355351</v>
      </c>
      <c r="BA28" s="45">
        <f>SUM(BA29+BA30+BA31+BA32+BA33+BA34+BA35+BA36+BA37)</f>
        <v>2696661</v>
      </c>
      <c r="BB28" s="45">
        <f>SUM(BB29+BB30+BB31+BB32+BB33+BB34+BB35+BB36+BB37)</f>
        <v>2696661</v>
      </c>
      <c r="BC28" s="32">
        <f t="shared" si="0"/>
        <v>2658690</v>
      </c>
      <c r="BD28" s="120"/>
    </row>
    <row r="29" spans="1:56" s="101" customFormat="1" ht="7.5" customHeight="1">
      <c r="B29" s="44"/>
      <c r="C29" s="29"/>
      <c r="D29" s="44" t="s">
        <v>87</v>
      </c>
      <c r="E29" s="44"/>
      <c r="F29" s="44"/>
      <c r="G29" s="44"/>
      <c r="H29" s="44"/>
      <c r="I29" s="44"/>
      <c r="J29" s="44"/>
      <c r="K29" s="44"/>
      <c r="L29" s="44"/>
      <c r="AX29" s="22">
        <v>3407410</v>
      </c>
      <c r="AY29" s="22">
        <v>0</v>
      </c>
      <c r="AZ29" s="38">
        <f t="shared" si="1"/>
        <v>3407410</v>
      </c>
      <c r="BA29" s="22">
        <v>2406221</v>
      </c>
      <c r="BB29" s="22">
        <v>2406221</v>
      </c>
      <c r="BC29" s="38">
        <f t="shared" si="0"/>
        <v>1001189</v>
      </c>
      <c r="BD29" s="120"/>
    </row>
    <row r="30" spans="1:56" s="101" customFormat="1" ht="7.5" customHeight="1">
      <c r="B30" s="44"/>
      <c r="C30" s="29"/>
      <c r="D30" s="44" t="s">
        <v>88</v>
      </c>
      <c r="E30" s="44"/>
      <c r="F30" s="44"/>
      <c r="G30" s="44"/>
      <c r="H30" s="44"/>
      <c r="I30" s="44"/>
      <c r="J30" s="44"/>
      <c r="K30" s="44"/>
      <c r="L30" s="44"/>
      <c r="AX30" s="22">
        <v>623000</v>
      </c>
      <c r="AY30" s="22">
        <v>-41</v>
      </c>
      <c r="AZ30" s="38">
        <f t="shared" si="1"/>
        <v>622959</v>
      </c>
      <c r="BA30" s="22">
        <v>136367</v>
      </c>
      <c r="BB30" s="22">
        <v>136367</v>
      </c>
      <c r="BC30" s="38">
        <f t="shared" si="0"/>
        <v>486592</v>
      </c>
      <c r="BD30" s="120"/>
    </row>
    <row r="31" spans="1:56" s="101" customFormat="1" ht="7.5" customHeight="1">
      <c r="B31" s="44"/>
      <c r="C31" s="29"/>
      <c r="D31" s="44" t="s">
        <v>89</v>
      </c>
      <c r="E31" s="44"/>
      <c r="F31" s="44"/>
      <c r="G31" s="44"/>
      <c r="H31" s="44"/>
      <c r="I31" s="44"/>
      <c r="J31" s="44"/>
      <c r="K31" s="44"/>
      <c r="L31" s="44"/>
      <c r="AX31" s="22">
        <v>5000</v>
      </c>
      <c r="AY31" s="22">
        <v>0</v>
      </c>
      <c r="AZ31" s="38">
        <f t="shared" si="1"/>
        <v>5000</v>
      </c>
      <c r="BA31" s="22">
        <v>0</v>
      </c>
      <c r="BB31" s="22">
        <v>0</v>
      </c>
      <c r="BC31" s="38">
        <f t="shared" si="0"/>
        <v>5000</v>
      </c>
      <c r="BD31" s="120"/>
    </row>
    <row r="32" spans="1:56" s="101" customFormat="1" ht="7.5" customHeight="1">
      <c r="B32" s="44"/>
      <c r="C32" s="29"/>
      <c r="D32" s="44" t="s">
        <v>90</v>
      </c>
      <c r="E32" s="44"/>
      <c r="F32" s="44"/>
      <c r="G32" s="44"/>
      <c r="H32" s="44"/>
      <c r="I32" s="44"/>
      <c r="J32" s="44"/>
      <c r="K32" s="44"/>
      <c r="L32" s="44"/>
      <c r="AX32" s="22">
        <v>252000</v>
      </c>
      <c r="AY32" s="22">
        <v>0</v>
      </c>
      <c r="AZ32" s="38">
        <f t="shared" si="1"/>
        <v>252000</v>
      </c>
      <c r="BA32" s="22">
        <v>27625</v>
      </c>
      <c r="BB32" s="22">
        <v>27625</v>
      </c>
      <c r="BC32" s="38">
        <f t="shared" si="0"/>
        <v>224375</v>
      </c>
      <c r="BD32" s="120"/>
    </row>
    <row r="33" spans="2:56" s="101" customFormat="1" ht="7.5" customHeight="1">
      <c r="B33" s="44"/>
      <c r="C33" s="29"/>
      <c r="D33" s="44" t="s">
        <v>91</v>
      </c>
      <c r="E33" s="44"/>
      <c r="F33" s="44"/>
      <c r="G33" s="44"/>
      <c r="H33" s="44"/>
      <c r="I33" s="44"/>
      <c r="J33" s="44"/>
      <c r="K33" s="44"/>
      <c r="L33" s="44"/>
      <c r="AX33" s="22">
        <v>172500</v>
      </c>
      <c r="AY33" s="22">
        <v>0</v>
      </c>
      <c r="AZ33" s="38">
        <f t="shared" si="1"/>
        <v>172500</v>
      </c>
      <c r="BA33" s="22">
        <v>1616</v>
      </c>
      <c r="BB33" s="22">
        <v>1616</v>
      </c>
      <c r="BC33" s="38">
        <f t="shared" si="0"/>
        <v>170884</v>
      </c>
      <c r="BD33" s="120"/>
    </row>
    <row r="34" spans="2:56" s="101" customFormat="1" ht="7.5" customHeight="1">
      <c r="B34" s="44"/>
      <c r="C34" s="29"/>
      <c r="D34" s="44" t="s">
        <v>92</v>
      </c>
      <c r="E34" s="44"/>
      <c r="F34" s="44"/>
      <c r="G34" s="44"/>
      <c r="H34" s="44"/>
      <c r="I34" s="44"/>
      <c r="J34" s="44"/>
      <c r="K34" s="44"/>
      <c r="L34" s="44"/>
      <c r="AX34" s="22">
        <v>435482</v>
      </c>
      <c r="AY34" s="22">
        <v>0</v>
      </c>
      <c r="AZ34" s="38">
        <f t="shared" si="1"/>
        <v>435482</v>
      </c>
      <c r="BA34" s="22">
        <v>119389</v>
      </c>
      <c r="BB34" s="22">
        <v>119389</v>
      </c>
      <c r="BC34" s="38">
        <f t="shared" si="0"/>
        <v>316093</v>
      </c>
      <c r="BD34" s="120"/>
    </row>
    <row r="35" spans="2:56" s="101" customFormat="1" ht="7.5" customHeight="1">
      <c r="B35" s="44"/>
      <c r="C35" s="29"/>
      <c r="D35" s="44" t="s">
        <v>93</v>
      </c>
      <c r="E35" s="44"/>
      <c r="F35" s="44"/>
      <c r="G35" s="44"/>
      <c r="H35" s="44"/>
      <c r="I35" s="44"/>
      <c r="J35" s="44"/>
      <c r="K35" s="44"/>
      <c r="L35" s="44"/>
      <c r="AX35" s="22">
        <v>295000</v>
      </c>
      <c r="AY35" s="22">
        <v>0</v>
      </c>
      <c r="AZ35" s="38">
        <f t="shared" si="1"/>
        <v>295000</v>
      </c>
      <c r="BA35" s="22">
        <v>0</v>
      </c>
      <c r="BB35" s="22">
        <v>0</v>
      </c>
      <c r="BC35" s="38">
        <f t="shared" si="0"/>
        <v>295000</v>
      </c>
      <c r="BD35" s="120"/>
    </row>
    <row r="36" spans="2:56" s="101" customFormat="1" ht="7.5" customHeight="1">
      <c r="B36" s="44"/>
      <c r="C36" s="29"/>
      <c r="D36" s="44" t="s">
        <v>94</v>
      </c>
      <c r="E36" s="44"/>
      <c r="F36" s="44"/>
      <c r="G36" s="44"/>
      <c r="H36" s="44"/>
      <c r="I36" s="44"/>
      <c r="J36" s="44"/>
      <c r="K36" s="44"/>
      <c r="L36" s="44"/>
      <c r="AX36" s="22">
        <v>0</v>
      </c>
      <c r="AY36" s="22">
        <v>0</v>
      </c>
      <c r="AZ36" s="38">
        <f t="shared" si="1"/>
        <v>0</v>
      </c>
      <c r="BA36" s="22">
        <v>0</v>
      </c>
      <c r="BB36" s="22">
        <v>0</v>
      </c>
      <c r="BC36" s="38">
        <f t="shared" si="0"/>
        <v>0</v>
      </c>
      <c r="BD36" s="120"/>
    </row>
    <row r="37" spans="2:56" s="101" customFormat="1" ht="7.5" customHeight="1">
      <c r="B37" s="44"/>
      <c r="C37" s="29"/>
      <c r="D37" s="44" t="s">
        <v>95</v>
      </c>
      <c r="E37" s="44"/>
      <c r="F37" s="44"/>
      <c r="G37" s="44"/>
      <c r="H37" s="44"/>
      <c r="I37" s="44"/>
      <c r="J37" s="44"/>
      <c r="K37" s="44"/>
      <c r="L37" s="44"/>
      <c r="AX37" s="22">
        <v>165000</v>
      </c>
      <c r="AY37" s="22">
        <v>0</v>
      </c>
      <c r="AZ37" s="38">
        <f t="shared" si="1"/>
        <v>165000</v>
      </c>
      <c r="BA37" s="22">
        <v>5443</v>
      </c>
      <c r="BB37" s="22">
        <v>5443</v>
      </c>
      <c r="BC37" s="38">
        <f t="shared" si="0"/>
        <v>159557</v>
      </c>
      <c r="BD37" s="120"/>
    </row>
    <row r="38" spans="2:56" s="101" customFormat="1" ht="7.5" customHeight="1">
      <c r="B38" s="44"/>
      <c r="C38" s="46" t="s">
        <v>96</v>
      </c>
      <c r="D38" s="44"/>
      <c r="E38" s="44"/>
      <c r="F38" s="44"/>
      <c r="G38" s="44"/>
      <c r="H38" s="44"/>
      <c r="I38" s="44"/>
      <c r="J38" s="44"/>
      <c r="K38" s="44"/>
      <c r="L38" s="44"/>
      <c r="AX38" s="45">
        <f>SUM(AX39+AX40+AX41+AX42+AX43+AX44+AX45+AX46+AX47)</f>
        <v>141217143</v>
      </c>
      <c r="AY38" s="45">
        <f>SUM(AY39+AY40+AY41+AY42+AY43+AY44+AY45+AY46+AY47)</f>
        <v>-97539</v>
      </c>
      <c r="AZ38" s="45">
        <f t="shared" si="1"/>
        <v>141119604</v>
      </c>
      <c r="BA38" s="45">
        <f>SUM(BA39+BA40+BA41+BA42+BA43+BA44+BA45+BA46+BA47)</f>
        <v>98604202</v>
      </c>
      <c r="BB38" s="45">
        <f>SUM(BB39+BB40+BB41+BB42+BB43+BB44+BB45+BB46+BB47)</f>
        <v>98604202</v>
      </c>
      <c r="BC38" s="32">
        <f t="shared" si="0"/>
        <v>42515402</v>
      </c>
      <c r="BD38" s="120"/>
    </row>
    <row r="39" spans="2:56" s="101" customFormat="1" ht="7.5" customHeight="1">
      <c r="B39" s="44"/>
      <c r="C39" s="29"/>
      <c r="D39" s="44" t="s">
        <v>97</v>
      </c>
      <c r="E39" s="44"/>
      <c r="F39" s="44"/>
      <c r="G39" s="44"/>
      <c r="H39" s="44"/>
      <c r="I39" s="44"/>
      <c r="J39" s="44"/>
      <c r="K39" s="44"/>
      <c r="L39" s="44"/>
      <c r="AX39" s="22">
        <v>1485086</v>
      </c>
      <c r="AY39" s="22">
        <v>-640</v>
      </c>
      <c r="AZ39" s="38">
        <f t="shared" si="1"/>
        <v>1484446</v>
      </c>
      <c r="BA39" s="22">
        <v>5670375</v>
      </c>
      <c r="BB39" s="22">
        <v>5670375</v>
      </c>
      <c r="BC39" s="38">
        <f t="shared" si="0"/>
        <v>-4185929</v>
      </c>
      <c r="BD39" s="120"/>
    </row>
    <row r="40" spans="2:56" s="101" customFormat="1" ht="7.5" customHeight="1">
      <c r="B40" s="44"/>
      <c r="C40" s="29"/>
      <c r="D40" s="44" t="s">
        <v>98</v>
      </c>
      <c r="E40" s="44"/>
      <c r="F40" s="44"/>
      <c r="G40" s="44"/>
      <c r="H40" s="44"/>
      <c r="I40" s="44"/>
      <c r="J40" s="44"/>
      <c r="K40" s="44"/>
      <c r="L40" s="44"/>
      <c r="AX40" s="22">
        <v>2100000</v>
      </c>
      <c r="AY40" s="22">
        <v>174960</v>
      </c>
      <c r="AZ40" s="38">
        <f t="shared" si="1"/>
        <v>2274960</v>
      </c>
      <c r="BA40" s="22">
        <v>1104884</v>
      </c>
      <c r="BB40" s="22">
        <v>1104884</v>
      </c>
      <c r="BC40" s="38">
        <f t="shared" si="0"/>
        <v>1170076</v>
      </c>
      <c r="BD40" s="120"/>
    </row>
    <row r="41" spans="2:56" s="101" customFormat="1" ht="7.5" customHeight="1">
      <c r="B41" s="44"/>
      <c r="C41" s="29"/>
      <c r="D41" s="44" t="s">
        <v>99</v>
      </c>
      <c r="E41" s="44"/>
      <c r="F41" s="44"/>
      <c r="G41" s="44"/>
      <c r="H41" s="44"/>
      <c r="I41" s="44"/>
      <c r="J41" s="44"/>
      <c r="K41" s="44"/>
      <c r="L41" s="44"/>
      <c r="AX41" s="22">
        <v>7273824</v>
      </c>
      <c r="AY41" s="22">
        <v>0</v>
      </c>
      <c r="AZ41" s="38">
        <f t="shared" si="1"/>
        <v>7273824</v>
      </c>
      <c r="BA41" s="22">
        <v>2457664</v>
      </c>
      <c r="BB41" s="22">
        <v>2457664</v>
      </c>
      <c r="BC41" s="38">
        <f t="shared" si="0"/>
        <v>4816160</v>
      </c>
      <c r="BD41" s="120"/>
    </row>
    <row r="42" spans="2:56" s="101" customFormat="1" ht="7.5" customHeight="1">
      <c r="B42" s="44"/>
      <c r="C42" s="29"/>
      <c r="D42" s="44" t="s">
        <v>100</v>
      </c>
      <c r="E42" s="44"/>
      <c r="F42" s="44"/>
      <c r="G42" s="44"/>
      <c r="H42" s="44"/>
      <c r="I42" s="44"/>
      <c r="J42" s="44"/>
      <c r="K42" s="44"/>
      <c r="L42" s="44"/>
      <c r="AX42" s="22">
        <v>382700</v>
      </c>
      <c r="AY42" s="22">
        <v>0</v>
      </c>
      <c r="AZ42" s="38">
        <f t="shared" si="1"/>
        <v>382700</v>
      </c>
      <c r="BA42" s="22">
        <v>54192</v>
      </c>
      <c r="BB42" s="22">
        <v>54192</v>
      </c>
      <c r="BC42" s="38">
        <f t="shared" si="0"/>
        <v>328508</v>
      </c>
      <c r="BD42" s="120"/>
    </row>
    <row r="43" spans="2:56" s="101" customFormat="1" ht="7.5" customHeight="1">
      <c r="B43" s="44"/>
      <c r="C43" s="29"/>
      <c r="D43" s="44" t="s">
        <v>101</v>
      </c>
      <c r="E43" s="44"/>
      <c r="F43" s="44"/>
      <c r="G43" s="44"/>
      <c r="H43" s="44"/>
      <c r="I43" s="44"/>
      <c r="J43" s="44"/>
      <c r="K43" s="44"/>
      <c r="L43" s="44"/>
      <c r="AX43" s="22">
        <v>5327032</v>
      </c>
      <c r="AY43" s="22">
        <v>-292653</v>
      </c>
      <c r="AZ43" s="38">
        <f t="shared" si="1"/>
        <v>5034379</v>
      </c>
      <c r="BA43" s="22">
        <v>1136999</v>
      </c>
      <c r="BB43" s="22">
        <v>1136999</v>
      </c>
      <c r="BC43" s="38">
        <f t="shared" si="0"/>
        <v>3897380</v>
      </c>
      <c r="BD43" s="120"/>
    </row>
    <row r="44" spans="2:56" s="101" customFormat="1" ht="7.5" customHeight="1">
      <c r="B44" s="44"/>
      <c r="C44" s="29"/>
      <c r="D44" s="44" t="s">
        <v>102</v>
      </c>
      <c r="E44" s="44"/>
      <c r="F44" s="44"/>
      <c r="G44" s="44"/>
      <c r="H44" s="44"/>
      <c r="I44" s="44"/>
      <c r="J44" s="44"/>
      <c r="K44" s="44"/>
      <c r="L44" s="44"/>
      <c r="AX44" s="22">
        <v>0</v>
      </c>
      <c r="AY44" s="22">
        <v>0</v>
      </c>
      <c r="AZ44" s="38">
        <f t="shared" si="1"/>
        <v>0</v>
      </c>
      <c r="BA44" s="22">
        <v>0</v>
      </c>
      <c r="BB44" s="22">
        <v>0</v>
      </c>
      <c r="BC44" s="38">
        <f t="shared" si="0"/>
        <v>0</v>
      </c>
      <c r="BD44" s="120"/>
    </row>
    <row r="45" spans="2:56" s="101" customFormat="1" ht="7.5" customHeight="1">
      <c r="B45" s="44"/>
      <c r="C45" s="29"/>
      <c r="D45" s="44" t="s">
        <v>103</v>
      </c>
      <c r="E45" s="44"/>
      <c r="F45" s="44"/>
      <c r="G45" s="44"/>
      <c r="H45" s="44"/>
      <c r="I45" s="44"/>
      <c r="J45" s="44"/>
      <c r="K45" s="44"/>
      <c r="L45" s="44"/>
      <c r="AX45" s="22">
        <v>138370</v>
      </c>
      <c r="AY45" s="22">
        <v>0</v>
      </c>
      <c r="AZ45" s="38">
        <f t="shared" si="1"/>
        <v>138370</v>
      </c>
      <c r="BA45" s="22">
        <v>99567</v>
      </c>
      <c r="BB45" s="22">
        <v>99567</v>
      </c>
      <c r="BC45" s="38">
        <f t="shared" si="0"/>
        <v>38803</v>
      </c>
      <c r="BD45" s="120"/>
    </row>
    <row r="46" spans="2:56" s="101" customFormat="1" ht="7.5" customHeight="1">
      <c r="B46" s="44"/>
      <c r="C46" s="29"/>
      <c r="D46" s="44" t="s">
        <v>104</v>
      </c>
      <c r="E46" s="44"/>
      <c r="F46" s="44"/>
      <c r="G46" s="44"/>
      <c r="H46" s="44"/>
      <c r="I46" s="44"/>
      <c r="J46" s="44"/>
      <c r="K46" s="44"/>
      <c r="L46" s="44"/>
      <c r="AX46" s="22">
        <v>5735000</v>
      </c>
      <c r="AY46" s="22">
        <v>0</v>
      </c>
      <c r="AZ46" s="38">
        <f t="shared" si="1"/>
        <v>5735000</v>
      </c>
      <c r="BA46" s="22">
        <v>2008250</v>
      </c>
      <c r="BB46" s="22">
        <v>2008250</v>
      </c>
      <c r="BC46" s="38">
        <f t="shared" si="0"/>
        <v>3726750</v>
      </c>
      <c r="BD46" s="120"/>
    </row>
    <row r="47" spans="2:56" s="101" customFormat="1" ht="7.5" customHeight="1">
      <c r="B47" s="44"/>
      <c r="C47" s="29"/>
      <c r="D47" s="44" t="s">
        <v>105</v>
      </c>
      <c r="E47" s="44"/>
      <c r="F47" s="44"/>
      <c r="G47" s="44"/>
      <c r="H47" s="44"/>
      <c r="I47" s="44"/>
      <c r="J47" s="44"/>
      <c r="K47" s="44"/>
      <c r="L47" s="44"/>
      <c r="AX47" s="22">
        <v>118775131</v>
      </c>
      <c r="AY47" s="22">
        <v>20794</v>
      </c>
      <c r="AZ47" s="38">
        <f t="shared" si="1"/>
        <v>118795925</v>
      </c>
      <c r="BA47" s="22">
        <v>86072271</v>
      </c>
      <c r="BB47" s="22">
        <v>86072271</v>
      </c>
      <c r="BC47" s="38">
        <f t="shared" si="0"/>
        <v>32723654</v>
      </c>
      <c r="BD47" s="120"/>
    </row>
    <row r="48" spans="2:56" s="101" customFormat="1" ht="7.5" customHeight="1">
      <c r="B48" s="44"/>
      <c r="C48" s="43" t="s">
        <v>106</v>
      </c>
      <c r="D48" s="44"/>
      <c r="E48" s="44"/>
      <c r="F48" s="44"/>
      <c r="G48" s="44"/>
      <c r="H48" s="44"/>
      <c r="I48" s="44"/>
      <c r="J48" s="44"/>
      <c r="K48" s="44"/>
      <c r="L48" s="44"/>
      <c r="AX48" s="45">
        <f>SUM(AX49+AX50+AX51+AX52+AX53+AX54+AX55+AX56+AX57)</f>
        <v>1600087977</v>
      </c>
      <c r="AY48" s="45">
        <f>SUM(AY49+AY50+AY51+AY52+AY53+AY54+AY55+AY56+AY57)</f>
        <v>-20000</v>
      </c>
      <c r="AZ48" s="45">
        <f t="shared" si="1"/>
        <v>1600067977</v>
      </c>
      <c r="BA48" s="45">
        <f>SUM(BA49+BA50+BA51+BA52+BA53+BA54+BA55+BA56+BA57)</f>
        <v>1192181402</v>
      </c>
      <c r="BB48" s="45">
        <f>SUM(BB49+BB50+BB51+BB52+BB53+BB54+BB55+BB56+BB57)</f>
        <v>1192181402</v>
      </c>
      <c r="BC48" s="32">
        <f t="shared" si="0"/>
        <v>407886575</v>
      </c>
      <c r="BD48" s="120"/>
    </row>
    <row r="49" spans="2:56" s="101" customFormat="1" ht="7.5" customHeight="1">
      <c r="B49" s="44"/>
      <c r="C49" s="44"/>
      <c r="D49" s="44" t="s">
        <v>107</v>
      </c>
      <c r="E49" s="44"/>
      <c r="F49" s="44"/>
      <c r="G49" s="44"/>
      <c r="H49" s="44"/>
      <c r="I49" s="44"/>
      <c r="J49" s="44"/>
      <c r="K49" s="44"/>
      <c r="L49" s="44"/>
      <c r="AX49" s="22">
        <v>0</v>
      </c>
      <c r="AY49" s="22">
        <v>0</v>
      </c>
      <c r="AZ49" s="38">
        <f t="shared" si="1"/>
        <v>0</v>
      </c>
      <c r="BA49" s="22">
        <v>0</v>
      </c>
      <c r="BB49" s="22">
        <v>0</v>
      </c>
      <c r="BC49" s="38">
        <f t="shared" si="0"/>
        <v>0</v>
      </c>
      <c r="BD49" s="120"/>
    </row>
    <row r="50" spans="2:56" s="101" customFormat="1" ht="7.5" customHeight="1">
      <c r="B50" s="44"/>
      <c r="C50" s="44"/>
      <c r="D50" s="44" t="s">
        <v>108</v>
      </c>
      <c r="E50" s="44"/>
      <c r="F50" s="44"/>
      <c r="G50" s="44"/>
      <c r="H50" s="44"/>
      <c r="I50" s="44"/>
      <c r="J50" s="44"/>
      <c r="K50" s="44"/>
      <c r="L50" s="44"/>
      <c r="AX50" s="22">
        <v>0</v>
      </c>
      <c r="AY50" s="22">
        <v>0</v>
      </c>
      <c r="AZ50" s="38">
        <f t="shared" si="1"/>
        <v>0</v>
      </c>
      <c r="BA50" s="22">
        <v>0</v>
      </c>
      <c r="BB50" s="22">
        <v>0</v>
      </c>
      <c r="BC50" s="38">
        <f t="shared" si="0"/>
        <v>0</v>
      </c>
      <c r="BD50" s="120"/>
    </row>
    <row r="51" spans="2:56" s="101" customFormat="1" ht="7.5" customHeight="1">
      <c r="B51" s="44"/>
      <c r="C51" s="44"/>
      <c r="D51" s="44" t="s">
        <v>109</v>
      </c>
      <c r="E51" s="44"/>
      <c r="F51" s="44"/>
      <c r="G51" s="44"/>
      <c r="H51" s="44"/>
      <c r="I51" s="44"/>
      <c r="J51" s="44"/>
      <c r="K51" s="44"/>
      <c r="L51" s="44"/>
      <c r="AX51" s="22">
        <v>0</v>
      </c>
      <c r="AY51" s="22">
        <v>0</v>
      </c>
      <c r="AZ51" s="38">
        <f t="shared" si="1"/>
        <v>0</v>
      </c>
      <c r="BA51" s="22">
        <v>0</v>
      </c>
      <c r="BB51" s="22">
        <v>0</v>
      </c>
      <c r="BC51" s="38">
        <f t="shared" si="0"/>
        <v>0</v>
      </c>
      <c r="BD51" s="120"/>
    </row>
    <row r="52" spans="2:56" s="101" customFormat="1" ht="7.5" customHeight="1">
      <c r="B52" s="44"/>
      <c r="C52" s="44"/>
      <c r="D52" s="44" t="s">
        <v>110</v>
      </c>
      <c r="E52" s="44"/>
      <c r="F52" s="44"/>
      <c r="G52" s="44"/>
      <c r="H52" s="44"/>
      <c r="I52" s="44"/>
      <c r="J52" s="44"/>
      <c r="K52" s="44"/>
      <c r="L52" s="44"/>
      <c r="AX52" s="22">
        <v>190000</v>
      </c>
      <c r="AY52" s="22">
        <v>-20000</v>
      </c>
      <c r="AZ52" s="38">
        <f t="shared" si="1"/>
        <v>170000</v>
      </c>
      <c r="BA52" s="22">
        <v>51025</v>
      </c>
      <c r="BB52" s="22">
        <v>51025</v>
      </c>
      <c r="BC52" s="38">
        <f t="shared" si="0"/>
        <v>118975</v>
      </c>
      <c r="BD52" s="120"/>
    </row>
    <row r="53" spans="2:56" s="101" customFormat="1" ht="7.5" customHeight="1">
      <c r="B53" s="44"/>
      <c r="C53" s="44"/>
      <c r="D53" s="44" t="s">
        <v>111</v>
      </c>
      <c r="E53" s="44"/>
      <c r="F53" s="44"/>
      <c r="G53" s="44"/>
      <c r="H53" s="44"/>
      <c r="I53" s="44"/>
      <c r="J53" s="44"/>
      <c r="K53" s="44"/>
      <c r="L53" s="44"/>
      <c r="AX53" s="22">
        <v>1599897977</v>
      </c>
      <c r="AY53" s="22">
        <v>0</v>
      </c>
      <c r="AZ53" s="38">
        <f t="shared" si="1"/>
        <v>1599897977</v>
      </c>
      <c r="BA53" s="22">
        <v>1192130377</v>
      </c>
      <c r="BB53" s="22">
        <v>1192130377</v>
      </c>
      <c r="BC53" s="38">
        <f t="shared" si="0"/>
        <v>407767600</v>
      </c>
      <c r="BD53" s="120"/>
    </row>
    <row r="54" spans="2:56" s="101" customFormat="1" ht="7.5" customHeight="1">
      <c r="B54" s="44"/>
      <c r="C54" s="44"/>
      <c r="D54" s="44" t="s">
        <v>112</v>
      </c>
      <c r="E54" s="44"/>
      <c r="F54" s="44"/>
      <c r="G54" s="44"/>
      <c r="H54" s="44"/>
      <c r="I54" s="44"/>
      <c r="J54" s="44"/>
      <c r="K54" s="44"/>
      <c r="L54" s="44"/>
      <c r="AX54" s="22">
        <v>0</v>
      </c>
      <c r="AY54" s="22">
        <v>0</v>
      </c>
      <c r="AZ54" s="38">
        <f t="shared" si="1"/>
        <v>0</v>
      </c>
      <c r="BA54" s="22">
        <v>0</v>
      </c>
      <c r="BB54" s="22">
        <v>0</v>
      </c>
      <c r="BC54" s="38">
        <f t="shared" si="0"/>
        <v>0</v>
      </c>
      <c r="BD54" s="120"/>
    </row>
    <row r="55" spans="2:56" s="101" customFormat="1" ht="7.5" customHeight="1">
      <c r="B55" s="44"/>
      <c r="C55" s="44"/>
      <c r="D55" s="44" t="s">
        <v>113</v>
      </c>
      <c r="E55" s="44"/>
      <c r="F55" s="44"/>
      <c r="G55" s="44"/>
      <c r="H55" s="44"/>
      <c r="I55" s="44"/>
      <c r="J55" s="44"/>
      <c r="K55" s="44"/>
      <c r="L55" s="44"/>
      <c r="AX55" s="22">
        <v>0</v>
      </c>
      <c r="AY55" s="22">
        <v>0</v>
      </c>
      <c r="AZ55" s="38">
        <f t="shared" si="1"/>
        <v>0</v>
      </c>
      <c r="BA55" s="22">
        <v>0</v>
      </c>
      <c r="BB55" s="22">
        <v>0</v>
      </c>
      <c r="BC55" s="38">
        <f t="shared" si="0"/>
        <v>0</v>
      </c>
      <c r="BD55" s="120"/>
    </row>
    <row r="56" spans="2:56" s="101" customFormat="1" ht="7.5" customHeight="1">
      <c r="B56" s="44"/>
      <c r="C56" s="44"/>
      <c r="D56" s="44" t="s">
        <v>114</v>
      </c>
      <c r="E56" s="44"/>
      <c r="F56" s="44"/>
      <c r="G56" s="44"/>
      <c r="H56" s="44"/>
      <c r="I56" s="44"/>
      <c r="J56" s="44"/>
      <c r="K56" s="44"/>
      <c r="L56" s="44"/>
      <c r="AX56" s="22">
        <v>0</v>
      </c>
      <c r="AY56" s="22">
        <v>0</v>
      </c>
      <c r="AZ56" s="38">
        <f t="shared" si="1"/>
        <v>0</v>
      </c>
      <c r="BA56" s="22">
        <v>0</v>
      </c>
      <c r="BB56" s="22">
        <v>0</v>
      </c>
      <c r="BC56" s="38">
        <f t="shared" si="0"/>
        <v>0</v>
      </c>
      <c r="BD56" s="120"/>
    </row>
    <row r="57" spans="2:56" s="101" customFormat="1" ht="7.5" customHeight="1">
      <c r="B57" s="44"/>
      <c r="C57" s="44"/>
      <c r="D57" s="44" t="s">
        <v>115</v>
      </c>
      <c r="E57" s="44"/>
      <c r="F57" s="44"/>
      <c r="G57" s="44"/>
      <c r="H57" s="44"/>
      <c r="I57" s="44"/>
      <c r="J57" s="44"/>
      <c r="K57" s="44"/>
      <c r="L57" s="44"/>
      <c r="AX57" s="22">
        <v>0</v>
      </c>
      <c r="AY57" s="22">
        <v>0</v>
      </c>
      <c r="AZ57" s="38">
        <f t="shared" si="1"/>
        <v>0</v>
      </c>
      <c r="BA57" s="22">
        <v>0</v>
      </c>
      <c r="BB57" s="22">
        <v>0</v>
      </c>
      <c r="BC57" s="38">
        <f t="shared" si="0"/>
        <v>0</v>
      </c>
      <c r="BD57" s="120"/>
    </row>
    <row r="58" spans="2:56" s="101" customFormat="1" ht="7.5" customHeight="1">
      <c r="B58" s="44"/>
      <c r="C58" s="43" t="s">
        <v>116</v>
      </c>
      <c r="D58" s="44"/>
      <c r="E58" s="44"/>
      <c r="F58" s="44"/>
      <c r="G58" s="44"/>
      <c r="H58" s="44"/>
      <c r="I58" s="44"/>
      <c r="J58" s="44"/>
      <c r="K58" s="44"/>
      <c r="L58" s="44"/>
      <c r="AX58" s="45">
        <f>SUM(AX59+AX60+AX61+AX62+AX63+AX64+AX65+AX66+AX67)</f>
        <v>0</v>
      </c>
      <c r="AY58" s="45">
        <f>SUM(AY59+AY60+AY61+AY62+AY63+AY64+AY65+AY66+AY67)</f>
        <v>117580</v>
      </c>
      <c r="AZ58" s="45">
        <f t="shared" si="1"/>
        <v>117580</v>
      </c>
      <c r="BA58" s="45">
        <f>SUM(BA59+BA60+BA61+BA62+BA63+BA64+BA65+BA66+BA67)</f>
        <v>99760</v>
      </c>
      <c r="BB58" s="45">
        <f>SUM(BB59+BB60+BB61+BB62+BB63+BB64+BB65+BB66+BB67)</f>
        <v>99760</v>
      </c>
      <c r="BC58" s="32">
        <f t="shared" si="0"/>
        <v>17820</v>
      </c>
      <c r="BD58" s="120"/>
    </row>
    <row r="59" spans="2:56" s="101" customFormat="1" ht="7.5" customHeight="1">
      <c r="B59" s="44"/>
      <c r="C59" s="44"/>
      <c r="D59" s="44" t="s">
        <v>117</v>
      </c>
      <c r="E59" s="44"/>
      <c r="F59" s="44"/>
      <c r="G59" s="44"/>
      <c r="H59" s="44"/>
      <c r="I59" s="44"/>
      <c r="J59" s="44"/>
      <c r="K59" s="44"/>
      <c r="L59" s="44"/>
      <c r="AX59" s="22">
        <v>0</v>
      </c>
      <c r="AY59" s="22">
        <v>0</v>
      </c>
      <c r="AZ59" s="38">
        <f t="shared" si="1"/>
        <v>0</v>
      </c>
      <c r="BA59" s="22">
        <v>0</v>
      </c>
      <c r="BB59" s="22">
        <v>0</v>
      </c>
      <c r="BC59" s="38">
        <f t="shared" si="0"/>
        <v>0</v>
      </c>
      <c r="BD59" s="120"/>
    </row>
    <row r="60" spans="2:56" s="101" customFormat="1" ht="7.5" customHeight="1">
      <c r="B60" s="44"/>
      <c r="C60" s="44"/>
      <c r="D60" s="44" t="s">
        <v>118</v>
      </c>
      <c r="E60" s="44"/>
      <c r="F60" s="44"/>
      <c r="G60" s="44"/>
      <c r="H60" s="44"/>
      <c r="I60" s="44"/>
      <c r="J60" s="44"/>
      <c r="K60" s="44"/>
      <c r="L60" s="44"/>
      <c r="AX60" s="22">
        <v>0</v>
      </c>
      <c r="AY60" s="22">
        <v>0</v>
      </c>
      <c r="AZ60" s="38">
        <f t="shared" si="1"/>
        <v>0</v>
      </c>
      <c r="BA60" s="22">
        <v>0</v>
      </c>
      <c r="BB60" s="22">
        <v>0</v>
      </c>
      <c r="BC60" s="38">
        <f t="shared" si="0"/>
        <v>0</v>
      </c>
      <c r="BD60" s="120"/>
    </row>
    <row r="61" spans="2:56" s="101" customFormat="1" ht="7.5" customHeight="1">
      <c r="B61" s="44"/>
      <c r="C61" s="44"/>
      <c r="D61" s="44" t="s">
        <v>119</v>
      </c>
      <c r="E61" s="44"/>
      <c r="F61" s="44"/>
      <c r="G61" s="44"/>
      <c r="H61" s="44"/>
      <c r="I61" s="44"/>
      <c r="J61" s="44"/>
      <c r="K61" s="44"/>
      <c r="L61" s="44"/>
      <c r="AX61" s="22">
        <v>0</v>
      </c>
      <c r="AY61" s="22">
        <v>0</v>
      </c>
      <c r="AZ61" s="38">
        <f t="shared" si="1"/>
        <v>0</v>
      </c>
      <c r="BA61" s="22">
        <v>0</v>
      </c>
      <c r="BB61" s="22">
        <v>0</v>
      </c>
      <c r="BC61" s="38">
        <f t="shared" si="0"/>
        <v>0</v>
      </c>
      <c r="BD61" s="120"/>
    </row>
    <row r="62" spans="2:56" s="101" customFormat="1" ht="7.5" customHeight="1">
      <c r="B62" s="44"/>
      <c r="C62" s="44"/>
      <c r="D62" s="44" t="s">
        <v>120</v>
      </c>
      <c r="E62" s="44"/>
      <c r="F62" s="44"/>
      <c r="G62" s="44"/>
      <c r="H62" s="44"/>
      <c r="I62" s="44"/>
      <c r="J62" s="44"/>
      <c r="K62" s="44"/>
      <c r="L62" s="44"/>
      <c r="AX62" s="22">
        <v>0</v>
      </c>
      <c r="AY62" s="22">
        <v>0</v>
      </c>
      <c r="AZ62" s="38">
        <f t="shared" si="1"/>
        <v>0</v>
      </c>
      <c r="BA62" s="22">
        <v>0</v>
      </c>
      <c r="BB62" s="22">
        <v>0</v>
      </c>
      <c r="BC62" s="38">
        <f t="shared" si="0"/>
        <v>0</v>
      </c>
      <c r="BD62" s="120"/>
    </row>
    <row r="63" spans="2:56" s="101" customFormat="1" ht="7.5" customHeight="1">
      <c r="B63" s="44"/>
      <c r="C63" s="44"/>
      <c r="D63" s="44" t="s">
        <v>121</v>
      </c>
      <c r="E63" s="44"/>
      <c r="F63" s="44"/>
      <c r="G63" s="44"/>
      <c r="H63" s="44"/>
      <c r="I63" s="44"/>
      <c r="J63" s="44"/>
      <c r="K63" s="44"/>
      <c r="L63" s="44"/>
      <c r="AX63" s="22">
        <v>0</v>
      </c>
      <c r="AY63" s="22">
        <v>0</v>
      </c>
      <c r="AZ63" s="38">
        <f t="shared" si="1"/>
        <v>0</v>
      </c>
      <c r="BA63" s="22">
        <v>0</v>
      </c>
      <c r="BB63" s="22">
        <v>0</v>
      </c>
      <c r="BC63" s="38">
        <f t="shared" si="0"/>
        <v>0</v>
      </c>
      <c r="BD63" s="120"/>
    </row>
    <row r="64" spans="2:56" s="101" customFormat="1" ht="7.5" customHeight="1">
      <c r="B64" s="44"/>
      <c r="C64" s="44"/>
      <c r="D64" s="44" t="s">
        <v>122</v>
      </c>
      <c r="E64" s="44"/>
      <c r="F64" s="44"/>
      <c r="G64" s="44"/>
      <c r="H64" s="44"/>
      <c r="I64" s="44"/>
      <c r="J64" s="44"/>
      <c r="K64" s="44"/>
      <c r="L64" s="44"/>
      <c r="AX64" s="22">
        <v>0</v>
      </c>
      <c r="AY64" s="22">
        <v>0</v>
      </c>
      <c r="AZ64" s="38">
        <f t="shared" si="1"/>
        <v>0</v>
      </c>
      <c r="BA64" s="22">
        <v>0</v>
      </c>
      <c r="BB64" s="22">
        <v>0</v>
      </c>
      <c r="BC64" s="38">
        <f t="shared" si="0"/>
        <v>0</v>
      </c>
      <c r="BD64" s="120"/>
    </row>
    <row r="65" spans="2:56" s="101" customFormat="1" ht="7.5" customHeight="1">
      <c r="B65" s="44"/>
      <c r="C65" s="44"/>
      <c r="D65" s="44" t="s">
        <v>123</v>
      </c>
      <c r="E65" s="44"/>
      <c r="F65" s="44"/>
      <c r="G65" s="44"/>
      <c r="H65" s="44"/>
      <c r="I65" s="44"/>
      <c r="J65" s="44"/>
      <c r="K65" s="44"/>
      <c r="L65" s="44"/>
      <c r="AX65" s="22">
        <v>0</v>
      </c>
      <c r="AY65" s="22">
        <v>0</v>
      </c>
      <c r="AZ65" s="38">
        <f t="shared" si="1"/>
        <v>0</v>
      </c>
      <c r="BA65" s="22">
        <v>0</v>
      </c>
      <c r="BB65" s="22">
        <v>0</v>
      </c>
      <c r="BC65" s="38">
        <f t="shared" si="0"/>
        <v>0</v>
      </c>
      <c r="BD65" s="120"/>
    </row>
    <row r="66" spans="2:56" s="101" customFormat="1" ht="7.5" customHeight="1">
      <c r="B66" s="44"/>
      <c r="C66" s="44"/>
      <c r="D66" s="44" t="s">
        <v>124</v>
      </c>
      <c r="E66" s="44"/>
      <c r="F66" s="44"/>
      <c r="G66" s="44"/>
      <c r="H66" s="44"/>
      <c r="I66" s="44"/>
      <c r="J66" s="44"/>
      <c r="K66" s="44"/>
      <c r="L66" s="44"/>
      <c r="AX66" s="22">
        <v>0</v>
      </c>
      <c r="AY66" s="22">
        <v>0</v>
      </c>
      <c r="AZ66" s="38">
        <f t="shared" si="1"/>
        <v>0</v>
      </c>
      <c r="BA66" s="22">
        <v>0</v>
      </c>
      <c r="BB66" s="22">
        <v>0</v>
      </c>
      <c r="BC66" s="38">
        <f t="shared" si="0"/>
        <v>0</v>
      </c>
      <c r="BD66" s="120"/>
    </row>
    <row r="67" spans="2:56" s="101" customFormat="1" ht="7.5" customHeight="1">
      <c r="B67" s="44"/>
      <c r="C67" s="44"/>
      <c r="D67" s="44" t="s">
        <v>125</v>
      </c>
      <c r="E67" s="44"/>
      <c r="F67" s="44"/>
      <c r="G67" s="44"/>
      <c r="H67" s="44"/>
      <c r="I67" s="44"/>
      <c r="J67" s="44"/>
      <c r="K67" s="44"/>
      <c r="L67" s="44"/>
      <c r="AX67" s="22">
        <v>0</v>
      </c>
      <c r="AY67" s="22">
        <v>117580</v>
      </c>
      <c r="AZ67" s="38">
        <f t="shared" si="1"/>
        <v>117580</v>
      </c>
      <c r="BA67" s="22">
        <v>99760</v>
      </c>
      <c r="BB67" s="22">
        <v>99760</v>
      </c>
      <c r="BC67" s="38">
        <f t="shared" si="0"/>
        <v>17820</v>
      </c>
      <c r="BD67" s="120"/>
    </row>
    <row r="68" spans="2:56" s="101" customFormat="1" ht="7.5" customHeight="1">
      <c r="B68" s="44"/>
      <c r="C68" s="43" t="s">
        <v>126</v>
      </c>
      <c r="D68" s="44"/>
      <c r="E68" s="44"/>
      <c r="F68" s="44"/>
      <c r="G68" s="44"/>
      <c r="H68" s="44"/>
      <c r="I68" s="44"/>
      <c r="J68" s="44"/>
      <c r="K68" s="44"/>
      <c r="L68" s="44"/>
      <c r="AX68" s="45">
        <f>SUM(AX69+AX70+AX71)</f>
        <v>0</v>
      </c>
      <c r="AY68" s="45">
        <f>SUM(AY69+AY70+AY71)</f>
        <v>0</v>
      </c>
      <c r="AZ68" s="45">
        <f t="shared" si="1"/>
        <v>0</v>
      </c>
      <c r="BA68" s="45">
        <f>SUM(BA69+BA70+BA71)</f>
        <v>0</v>
      </c>
      <c r="BB68" s="45">
        <f>SUM(BB69+BB70+BB71)</f>
        <v>0</v>
      </c>
      <c r="BC68" s="32">
        <f t="shared" si="0"/>
        <v>0</v>
      </c>
      <c r="BD68" s="120"/>
    </row>
    <row r="69" spans="2:56" s="101" customFormat="1" ht="7.5" customHeight="1">
      <c r="B69" s="44"/>
      <c r="C69" s="44"/>
      <c r="D69" s="44" t="s">
        <v>127</v>
      </c>
      <c r="E69" s="44"/>
      <c r="F69" s="44"/>
      <c r="G69" s="44"/>
      <c r="H69" s="44"/>
      <c r="I69" s="44"/>
      <c r="J69" s="44"/>
      <c r="K69" s="44"/>
      <c r="L69" s="44"/>
      <c r="AX69" s="22">
        <v>0</v>
      </c>
      <c r="AY69" s="22">
        <v>0</v>
      </c>
      <c r="AZ69" s="38">
        <f t="shared" si="1"/>
        <v>0</v>
      </c>
      <c r="BA69" s="22">
        <v>0</v>
      </c>
      <c r="BB69" s="22">
        <v>0</v>
      </c>
      <c r="BC69" s="38">
        <f t="shared" si="0"/>
        <v>0</v>
      </c>
      <c r="BD69" s="120"/>
    </row>
    <row r="70" spans="2:56" s="101" customFormat="1" ht="7.5" customHeight="1">
      <c r="B70" s="44"/>
      <c r="C70" s="44"/>
      <c r="D70" s="44" t="s">
        <v>128</v>
      </c>
      <c r="E70" s="44"/>
      <c r="F70" s="44"/>
      <c r="G70" s="44"/>
      <c r="H70" s="44"/>
      <c r="I70" s="44"/>
      <c r="J70" s="44"/>
      <c r="K70" s="44"/>
      <c r="L70" s="44"/>
      <c r="AX70" s="22">
        <v>0</v>
      </c>
      <c r="AY70" s="22">
        <v>0</v>
      </c>
      <c r="AZ70" s="38">
        <f t="shared" si="1"/>
        <v>0</v>
      </c>
      <c r="BA70" s="22">
        <v>0</v>
      </c>
      <c r="BB70" s="22">
        <v>0</v>
      </c>
      <c r="BC70" s="38">
        <f t="shared" si="0"/>
        <v>0</v>
      </c>
      <c r="BD70" s="120"/>
    </row>
    <row r="71" spans="2:56" s="101" customFormat="1" ht="7.5" customHeight="1">
      <c r="B71" s="44"/>
      <c r="C71" s="44"/>
      <c r="D71" s="44" t="s">
        <v>129</v>
      </c>
      <c r="E71" s="44"/>
      <c r="F71" s="44"/>
      <c r="G71" s="44"/>
      <c r="H71" s="44"/>
      <c r="I71" s="44"/>
      <c r="J71" s="44"/>
      <c r="K71" s="44"/>
      <c r="L71" s="44"/>
      <c r="AX71" s="22">
        <v>0</v>
      </c>
      <c r="AY71" s="22">
        <v>0</v>
      </c>
      <c r="AZ71" s="38">
        <f t="shared" si="1"/>
        <v>0</v>
      </c>
      <c r="BA71" s="22">
        <v>0</v>
      </c>
      <c r="BB71" s="22">
        <v>0</v>
      </c>
      <c r="BC71" s="38">
        <f t="shared" si="0"/>
        <v>0</v>
      </c>
      <c r="BD71" s="120"/>
    </row>
    <row r="72" spans="2:56" s="101" customFormat="1" ht="7.5" customHeight="1">
      <c r="B72" s="44"/>
      <c r="C72" s="43" t="s">
        <v>130</v>
      </c>
      <c r="D72" s="44"/>
      <c r="E72" s="44"/>
      <c r="F72" s="44"/>
      <c r="G72" s="44"/>
      <c r="H72" s="44"/>
      <c r="I72" s="44"/>
      <c r="J72" s="44"/>
      <c r="K72" s="44"/>
      <c r="L72" s="44"/>
      <c r="AX72" s="45">
        <f>SUM(AX73+AX74+AX75+AX76+AX77+AX79+AX80)</f>
        <v>448000033</v>
      </c>
      <c r="AY72" s="45">
        <f>SUM(AY73+AY74+AY75+AY76+AY77+AY79+AY80)</f>
        <v>0</v>
      </c>
      <c r="AZ72" s="45">
        <f>SUM(AX72+AY72)</f>
        <v>448000033</v>
      </c>
      <c r="BA72" s="45">
        <f>SUM(BA73+BA74+BA75+BA76+BA77+BA79+BA80)</f>
        <v>337753227</v>
      </c>
      <c r="BB72" s="45">
        <f>SUM(BB73+BB74+BB75+BB76+BB77+BB79+BB80)</f>
        <v>337753227</v>
      </c>
      <c r="BC72" s="32">
        <f t="shared" si="0"/>
        <v>110246806</v>
      </c>
      <c r="BD72" s="120"/>
    </row>
    <row r="73" spans="2:56" s="101" customFormat="1" ht="7.5" customHeight="1">
      <c r="B73" s="44"/>
      <c r="C73" s="44"/>
      <c r="D73" s="44" t="s">
        <v>131</v>
      </c>
      <c r="E73" s="44"/>
      <c r="F73" s="44"/>
      <c r="G73" s="44"/>
      <c r="H73" s="44"/>
      <c r="I73" s="44"/>
      <c r="J73" s="44"/>
      <c r="K73" s="44"/>
      <c r="L73" s="44"/>
      <c r="AX73" s="22">
        <v>0</v>
      </c>
      <c r="AY73" s="22">
        <v>0</v>
      </c>
      <c r="AZ73" s="38">
        <f t="shared" si="1"/>
        <v>0</v>
      </c>
      <c r="BA73" s="22">
        <v>0</v>
      </c>
      <c r="BB73" s="22">
        <v>0</v>
      </c>
      <c r="BC73" s="38">
        <f t="shared" si="0"/>
        <v>0</v>
      </c>
      <c r="BD73" s="120"/>
    </row>
    <row r="74" spans="2:56" s="101" customFormat="1" ht="7.5" customHeight="1">
      <c r="B74" s="44"/>
      <c r="C74" s="44"/>
      <c r="D74" s="44" t="s">
        <v>132</v>
      </c>
      <c r="E74" s="44"/>
      <c r="F74" s="44"/>
      <c r="G74" s="44"/>
      <c r="H74" s="44"/>
      <c r="I74" s="44"/>
      <c r="J74" s="44"/>
      <c r="K74" s="44"/>
      <c r="L74" s="44"/>
      <c r="AX74" s="22">
        <v>0</v>
      </c>
      <c r="AY74" s="22">
        <v>0</v>
      </c>
      <c r="AZ74" s="38">
        <f t="shared" si="1"/>
        <v>0</v>
      </c>
      <c r="BA74" s="22">
        <v>0</v>
      </c>
      <c r="BB74" s="22">
        <v>0</v>
      </c>
      <c r="BC74" s="38">
        <f t="shared" si="0"/>
        <v>0</v>
      </c>
      <c r="BD74" s="120"/>
    </row>
    <row r="75" spans="2:56" s="101" customFormat="1" ht="7.5" customHeight="1">
      <c r="B75" s="44"/>
      <c r="C75" s="44"/>
      <c r="D75" s="44" t="s">
        <v>133</v>
      </c>
      <c r="E75" s="44"/>
      <c r="F75" s="44"/>
      <c r="G75" s="44"/>
      <c r="H75" s="44"/>
      <c r="I75" s="44"/>
      <c r="J75" s="44"/>
      <c r="K75" s="44"/>
      <c r="L75" s="44"/>
      <c r="AX75" s="22">
        <v>0</v>
      </c>
      <c r="AY75" s="22">
        <v>0</v>
      </c>
      <c r="AZ75" s="38">
        <f t="shared" si="1"/>
        <v>0</v>
      </c>
      <c r="BA75" s="22">
        <v>0</v>
      </c>
      <c r="BB75" s="22">
        <v>0</v>
      </c>
      <c r="BC75" s="38">
        <f t="shared" si="0"/>
        <v>0</v>
      </c>
      <c r="BD75" s="120"/>
    </row>
    <row r="76" spans="2:56" s="101" customFormat="1" ht="7.5" customHeight="1">
      <c r="B76" s="44"/>
      <c r="C76" s="44"/>
      <c r="D76" s="44" t="s">
        <v>134</v>
      </c>
      <c r="E76" s="44"/>
      <c r="F76" s="44"/>
      <c r="G76" s="44"/>
      <c r="H76" s="44"/>
      <c r="I76" s="44"/>
      <c r="J76" s="44"/>
      <c r="K76" s="44"/>
      <c r="L76" s="44"/>
      <c r="AX76" s="22">
        <v>448000033</v>
      </c>
      <c r="AY76" s="22">
        <v>0</v>
      </c>
      <c r="AZ76" s="38">
        <f>SUM(AX76+AY76)</f>
        <v>448000033</v>
      </c>
      <c r="BA76" s="22">
        <v>337753227</v>
      </c>
      <c r="BB76" s="22">
        <v>337753227</v>
      </c>
      <c r="BC76" s="38">
        <f t="shared" si="0"/>
        <v>110246806</v>
      </c>
      <c r="BD76" s="120"/>
    </row>
    <row r="77" spans="2:56" s="101" customFormat="1" ht="7.5" customHeight="1">
      <c r="B77" s="44"/>
      <c r="C77" s="44"/>
      <c r="D77" s="44" t="s">
        <v>135</v>
      </c>
      <c r="E77" s="44"/>
      <c r="F77" s="44"/>
      <c r="G77" s="44"/>
      <c r="H77" s="44"/>
      <c r="I77" s="44"/>
      <c r="J77" s="44"/>
      <c r="K77" s="44"/>
      <c r="L77" s="44"/>
      <c r="AX77" s="22">
        <v>0</v>
      </c>
      <c r="AY77" s="22">
        <v>0</v>
      </c>
      <c r="AZ77" s="38">
        <f>SUM(AX77+AY77)</f>
        <v>0</v>
      </c>
      <c r="BA77" s="22">
        <v>0</v>
      </c>
      <c r="BB77" s="22">
        <v>0</v>
      </c>
      <c r="BC77" s="38">
        <f t="shared" si="0"/>
        <v>0</v>
      </c>
      <c r="BD77" s="120"/>
    </row>
    <row r="78" spans="2:56" s="101" customFormat="1" ht="7.5" customHeight="1">
      <c r="B78" s="44"/>
      <c r="C78" s="44"/>
      <c r="D78" s="44" t="s">
        <v>136</v>
      </c>
      <c r="E78" s="44"/>
      <c r="F78" s="44"/>
      <c r="G78" s="44"/>
      <c r="H78" s="44"/>
      <c r="I78" s="44"/>
      <c r="J78" s="44"/>
      <c r="K78" s="44"/>
      <c r="L78" s="44"/>
      <c r="AX78" s="22">
        <v>0</v>
      </c>
      <c r="AY78" s="22">
        <v>0</v>
      </c>
      <c r="AZ78" s="38">
        <f>SUM(AX78+AY78)</f>
        <v>0</v>
      </c>
      <c r="BA78" s="22">
        <v>0</v>
      </c>
      <c r="BB78" s="22">
        <v>0</v>
      </c>
      <c r="BC78" s="38">
        <f t="shared" si="0"/>
        <v>0</v>
      </c>
      <c r="BD78" s="120"/>
    </row>
    <row r="79" spans="2:56" s="101" customFormat="1" ht="7.5" customHeight="1">
      <c r="B79" s="44"/>
      <c r="C79" s="44"/>
      <c r="D79" s="44" t="s">
        <v>137</v>
      </c>
      <c r="E79" s="44"/>
      <c r="F79" s="44"/>
      <c r="G79" s="44"/>
      <c r="H79" s="44"/>
      <c r="I79" s="44"/>
      <c r="J79" s="44"/>
      <c r="K79" s="44"/>
      <c r="L79" s="44"/>
      <c r="AX79" s="22">
        <v>0</v>
      </c>
      <c r="AY79" s="22">
        <v>0</v>
      </c>
      <c r="AZ79" s="38">
        <f t="shared" si="1"/>
        <v>0</v>
      </c>
      <c r="BA79" s="22">
        <v>0</v>
      </c>
      <c r="BB79" s="22">
        <v>0</v>
      </c>
      <c r="BC79" s="38">
        <f t="shared" si="0"/>
        <v>0</v>
      </c>
      <c r="BD79" s="120"/>
    </row>
    <row r="80" spans="2:56" s="101" customFormat="1" ht="7.5" customHeight="1">
      <c r="B80" s="44"/>
      <c r="C80" s="44"/>
      <c r="D80" s="44" t="s">
        <v>138</v>
      </c>
      <c r="E80" s="44"/>
      <c r="F80" s="44"/>
      <c r="G80" s="44"/>
      <c r="H80" s="44"/>
      <c r="I80" s="44"/>
      <c r="J80" s="44"/>
      <c r="K80" s="44"/>
      <c r="L80" s="44"/>
      <c r="AX80" s="22">
        <v>0</v>
      </c>
      <c r="AY80" s="22">
        <v>0</v>
      </c>
      <c r="AZ80" s="38">
        <f t="shared" si="1"/>
        <v>0</v>
      </c>
      <c r="BA80" s="22">
        <v>0</v>
      </c>
      <c r="BB80" s="22">
        <v>0</v>
      </c>
      <c r="BC80" s="38">
        <f t="shared" si="0"/>
        <v>0</v>
      </c>
      <c r="BD80" s="120"/>
    </row>
    <row r="81" spans="2:56" s="101" customFormat="1" ht="7.5" customHeight="1">
      <c r="B81" s="44"/>
      <c r="C81" s="43" t="s">
        <v>139</v>
      </c>
      <c r="D81" s="44"/>
      <c r="E81" s="44"/>
      <c r="F81" s="44"/>
      <c r="G81" s="44"/>
      <c r="H81" s="44"/>
      <c r="I81" s="44"/>
      <c r="J81" s="44"/>
      <c r="K81" s="44"/>
      <c r="L81" s="44"/>
      <c r="AX81" s="45">
        <f>SUM(AX82+AX83+AX84)</f>
        <v>0</v>
      </c>
      <c r="AY81" s="45">
        <f>SUM(AY82+AY83+AY84)</f>
        <v>0</v>
      </c>
      <c r="AZ81" s="45">
        <f t="shared" si="1"/>
        <v>0</v>
      </c>
      <c r="BA81" s="45">
        <f>SUM(BA82+BA83+BA84)</f>
        <v>0</v>
      </c>
      <c r="BB81" s="45">
        <f>SUM(BB82+BB83+BB84)</f>
        <v>0</v>
      </c>
      <c r="BC81" s="32">
        <f t="shared" si="0"/>
        <v>0</v>
      </c>
      <c r="BD81" s="120"/>
    </row>
    <row r="82" spans="2:56" s="101" customFormat="1" ht="7.5" customHeight="1">
      <c r="B82" s="44"/>
      <c r="C82" s="44"/>
      <c r="D82" s="44" t="s">
        <v>140</v>
      </c>
      <c r="E82" s="44"/>
      <c r="F82" s="44"/>
      <c r="G82" s="44"/>
      <c r="H82" s="44"/>
      <c r="I82" s="44"/>
      <c r="J82" s="44"/>
      <c r="K82" s="44"/>
      <c r="L82" s="44"/>
      <c r="AX82" s="22">
        <v>0</v>
      </c>
      <c r="AY82" s="22">
        <v>0</v>
      </c>
      <c r="AZ82" s="38">
        <f t="shared" si="1"/>
        <v>0</v>
      </c>
      <c r="BA82" s="22">
        <v>0</v>
      </c>
      <c r="BB82" s="22">
        <v>0</v>
      </c>
      <c r="BC82" s="38">
        <f t="shared" si="0"/>
        <v>0</v>
      </c>
      <c r="BD82" s="120"/>
    </row>
    <row r="83" spans="2:56" s="101" customFormat="1" ht="7.5" customHeight="1">
      <c r="B83" s="44"/>
      <c r="C83" s="44"/>
      <c r="D83" s="44" t="s">
        <v>47</v>
      </c>
      <c r="E83" s="44"/>
      <c r="F83" s="44"/>
      <c r="G83" s="44"/>
      <c r="H83" s="44"/>
      <c r="I83" s="44"/>
      <c r="J83" s="44"/>
      <c r="K83" s="44"/>
      <c r="L83" s="44"/>
      <c r="AX83" s="22">
        <v>0</v>
      </c>
      <c r="AY83" s="22">
        <v>0</v>
      </c>
      <c r="AZ83" s="38">
        <f t="shared" si="1"/>
        <v>0</v>
      </c>
      <c r="BA83" s="22">
        <v>0</v>
      </c>
      <c r="BB83" s="22">
        <v>0</v>
      </c>
      <c r="BC83" s="38">
        <f t="shared" si="0"/>
        <v>0</v>
      </c>
      <c r="BD83" s="120"/>
    </row>
    <row r="84" spans="2:56" s="101" customFormat="1" ht="7.5" customHeight="1">
      <c r="B84" s="43"/>
      <c r="C84" s="47"/>
      <c r="D84" s="44" t="s">
        <v>56</v>
      </c>
      <c r="E84" s="44"/>
      <c r="F84" s="44"/>
      <c r="G84" s="44"/>
      <c r="H84" s="44"/>
      <c r="I84" s="44"/>
      <c r="J84" s="44"/>
      <c r="K84" s="44"/>
      <c r="L84" s="44"/>
      <c r="AX84" s="22">
        <v>0</v>
      </c>
      <c r="AY84" s="22">
        <v>0</v>
      </c>
      <c r="AZ84" s="38">
        <f t="shared" si="1"/>
        <v>0</v>
      </c>
      <c r="BA84" s="22">
        <v>0</v>
      </c>
      <c r="BB84" s="22">
        <v>0</v>
      </c>
      <c r="BC84" s="38">
        <f t="shared" ref="BC84:BC92" si="2">SUM(AZ84-BA84)</f>
        <v>0</v>
      </c>
      <c r="BD84" s="120"/>
    </row>
    <row r="85" spans="2:56" s="101" customFormat="1" ht="7.5" customHeight="1">
      <c r="B85" s="43"/>
      <c r="C85" s="48" t="s">
        <v>141</v>
      </c>
      <c r="D85" s="44"/>
      <c r="E85" s="44"/>
      <c r="F85" s="44"/>
      <c r="G85" s="44"/>
      <c r="H85" s="44"/>
      <c r="I85" s="44"/>
      <c r="J85" s="44"/>
      <c r="K85" s="44"/>
      <c r="L85" s="44"/>
      <c r="AX85" s="45">
        <f>SUM(AX86+AX87+AX88+AX89+AX90+AX91+AX92)</f>
        <v>0</v>
      </c>
      <c r="AY85" s="45">
        <f>SUM(AY86+AY87+AY88+AY89+AY90+AY91+AY92)</f>
        <v>0</v>
      </c>
      <c r="AZ85" s="45">
        <f t="shared" si="1"/>
        <v>0</v>
      </c>
      <c r="BA85" s="45">
        <f>SUM(BA86+BA87+BA88+BA89+BA90+BA91+BA92)</f>
        <v>0</v>
      </c>
      <c r="BB85" s="45">
        <f>SUM(BB86+BB87+BB88+BB89+BB90+BB91+BB92)</f>
        <v>0</v>
      </c>
      <c r="BC85" s="32">
        <f t="shared" si="2"/>
        <v>0</v>
      </c>
      <c r="BD85" s="120"/>
    </row>
    <row r="86" spans="2:56" s="101" customFormat="1" ht="7.5" customHeight="1">
      <c r="B86" s="43"/>
      <c r="C86" s="47"/>
      <c r="D86" s="44" t="s">
        <v>142</v>
      </c>
      <c r="E86" s="44"/>
      <c r="F86" s="44"/>
      <c r="G86" s="44"/>
      <c r="H86" s="44"/>
      <c r="I86" s="44"/>
      <c r="J86" s="44"/>
      <c r="K86" s="44"/>
      <c r="L86" s="44"/>
      <c r="AX86" s="22">
        <v>0</v>
      </c>
      <c r="AY86" s="22">
        <v>0</v>
      </c>
      <c r="AZ86" s="38">
        <f t="shared" ref="AZ86:AZ92" si="3">SUM(AX86+AY86)</f>
        <v>0</v>
      </c>
      <c r="BA86" s="22">
        <v>0</v>
      </c>
      <c r="BB86" s="22">
        <v>0</v>
      </c>
      <c r="BC86" s="38">
        <f t="shared" si="2"/>
        <v>0</v>
      </c>
      <c r="BD86" s="120"/>
    </row>
    <row r="87" spans="2:56" s="101" customFormat="1" ht="7.5" customHeight="1">
      <c r="B87" s="43"/>
      <c r="C87" s="47"/>
      <c r="D87" s="44" t="s">
        <v>143</v>
      </c>
      <c r="E87" s="44"/>
      <c r="F87" s="44"/>
      <c r="G87" s="44"/>
      <c r="H87" s="44"/>
      <c r="I87" s="44"/>
      <c r="J87" s="44"/>
      <c r="K87" s="44"/>
      <c r="L87" s="44"/>
      <c r="AX87" s="22">
        <v>0</v>
      </c>
      <c r="AY87" s="22">
        <v>0</v>
      </c>
      <c r="AZ87" s="38">
        <f t="shared" si="3"/>
        <v>0</v>
      </c>
      <c r="BA87" s="22">
        <v>0</v>
      </c>
      <c r="BB87" s="22">
        <v>0</v>
      </c>
      <c r="BC87" s="38">
        <f t="shared" si="2"/>
        <v>0</v>
      </c>
      <c r="BD87" s="120"/>
    </row>
    <row r="88" spans="2:56" s="101" customFormat="1" ht="7.5" customHeight="1">
      <c r="B88" s="43"/>
      <c r="C88" s="47"/>
      <c r="D88" s="44" t="s">
        <v>144</v>
      </c>
      <c r="E88" s="44"/>
      <c r="F88" s="44"/>
      <c r="G88" s="44"/>
      <c r="H88" s="44"/>
      <c r="I88" s="44"/>
      <c r="J88" s="44"/>
      <c r="K88" s="44"/>
      <c r="L88" s="44"/>
      <c r="AX88" s="22">
        <v>0</v>
      </c>
      <c r="AY88" s="22">
        <v>0</v>
      </c>
      <c r="AZ88" s="38">
        <f t="shared" si="3"/>
        <v>0</v>
      </c>
      <c r="BA88" s="22">
        <v>0</v>
      </c>
      <c r="BB88" s="22">
        <v>0</v>
      </c>
      <c r="BC88" s="38">
        <f t="shared" si="2"/>
        <v>0</v>
      </c>
      <c r="BD88" s="120"/>
    </row>
    <row r="89" spans="2:56" s="101" customFormat="1" ht="7.5" customHeight="1">
      <c r="B89" s="43"/>
      <c r="C89" s="47"/>
      <c r="D89" s="44" t="s">
        <v>145</v>
      </c>
      <c r="E89" s="44"/>
      <c r="F89" s="44"/>
      <c r="G89" s="44"/>
      <c r="H89" s="44"/>
      <c r="I89" s="44"/>
      <c r="J89" s="44"/>
      <c r="K89" s="44"/>
      <c r="L89" s="44"/>
      <c r="AX89" s="22">
        <v>0</v>
      </c>
      <c r="AY89" s="22">
        <v>0</v>
      </c>
      <c r="AZ89" s="38">
        <f t="shared" si="3"/>
        <v>0</v>
      </c>
      <c r="BA89" s="22">
        <v>0</v>
      </c>
      <c r="BB89" s="22">
        <v>0</v>
      </c>
      <c r="BC89" s="38">
        <f t="shared" si="2"/>
        <v>0</v>
      </c>
      <c r="BD89" s="120"/>
    </row>
    <row r="90" spans="2:56" s="101" customFormat="1" ht="7.5" customHeight="1">
      <c r="B90" s="43"/>
      <c r="C90" s="47"/>
      <c r="D90" s="44" t="s">
        <v>146</v>
      </c>
      <c r="E90" s="44"/>
      <c r="F90" s="44"/>
      <c r="G90" s="44"/>
      <c r="H90" s="44"/>
      <c r="I90" s="44"/>
      <c r="J90" s="44"/>
      <c r="K90" s="44"/>
      <c r="L90" s="44"/>
      <c r="AX90" s="22">
        <v>0</v>
      </c>
      <c r="AY90" s="22">
        <v>0</v>
      </c>
      <c r="AZ90" s="38">
        <f t="shared" si="3"/>
        <v>0</v>
      </c>
      <c r="BA90" s="22">
        <v>0</v>
      </c>
      <c r="BB90" s="22">
        <v>0</v>
      </c>
      <c r="BC90" s="38">
        <f t="shared" si="2"/>
        <v>0</v>
      </c>
      <c r="BD90" s="120"/>
    </row>
    <row r="91" spans="2:56" s="101" customFormat="1" ht="7.5" customHeight="1">
      <c r="B91" s="43"/>
      <c r="C91" s="47"/>
      <c r="D91" s="44" t="s">
        <v>147</v>
      </c>
      <c r="E91" s="44"/>
      <c r="F91" s="44"/>
      <c r="G91" s="44"/>
      <c r="H91" s="44"/>
      <c r="I91" s="44"/>
      <c r="J91" s="44"/>
      <c r="K91" s="44"/>
      <c r="L91" s="44"/>
      <c r="AX91" s="22">
        <v>0</v>
      </c>
      <c r="AY91" s="22">
        <v>0</v>
      </c>
      <c r="AZ91" s="38">
        <f t="shared" si="3"/>
        <v>0</v>
      </c>
      <c r="BA91" s="22">
        <v>0</v>
      </c>
      <c r="BB91" s="22">
        <v>0</v>
      </c>
      <c r="BC91" s="38">
        <f t="shared" si="2"/>
        <v>0</v>
      </c>
      <c r="BD91" s="196"/>
    </row>
    <row r="92" spans="2:56" s="101" customFormat="1" ht="7.5" customHeight="1">
      <c r="B92" s="43"/>
      <c r="C92" s="47"/>
      <c r="D92" s="44" t="s">
        <v>148</v>
      </c>
      <c r="E92" s="44"/>
      <c r="F92" s="44"/>
      <c r="G92" s="44"/>
      <c r="H92" s="44"/>
      <c r="I92" s="44"/>
      <c r="J92" s="44"/>
      <c r="K92" s="44"/>
      <c r="L92" s="44"/>
      <c r="AX92" s="22">
        <v>0</v>
      </c>
      <c r="AY92" s="22">
        <v>0</v>
      </c>
      <c r="AZ92" s="38">
        <f t="shared" si="3"/>
        <v>0</v>
      </c>
      <c r="BA92" s="22">
        <v>0</v>
      </c>
      <c r="BB92" s="22">
        <v>0</v>
      </c>
      <c r="BC92" s="38">
        <f t="shared" si="2"/>
        <v>0</v>
      </c>
      <c r="BD92" s="120"/>
    </row>
    <row r="93" spans="2:56" s="101" customFormat="1" ht="7.5" customHeight="1">
      <c r="B93" s="39"/>
      <c r="C93" s="49"/>
      <c r="D93" s="21"/>
      <c r="E93" s="21"/>
      <c r="F93" s="21"/>
      <c r="G93" s="21"/>
      <c r="H93" s="21"/>
      <c r="I93" s="21"/>
      <c r="J93" s="21"/>
      <c r="K93" s="21"/>
      <c r="L93" s="21"/>
      <c r="AX93" s="40"/>
      <c r="AY93" s="40"/>
      <c r="AZ93" s="40"/>
      <c r="BA93" s="40"/>
      <c r="BB93" s="40"/>
      <c r="BC93" s="40"/>
      <c r="BD93" s="120"/>
    </row>
    <row r="94" spans="2:56" s="101" customFormat="1" ht="7.5" customHeight="1">
      <c r="B94" s="39"/>
      <c r="C94" s="49"/>
      <c r="D94" s="21"/>
      <c r="E94" s="21"/>
      <c r="F94" s="21"/>
      <c r="G94" s="21"/>
      <c r="H94" s="21"/>
      <c r="I94" s="21"/>
      <c r="J94" s="21"/>
      <c r="K94" s="21"/>
      <c r="L94" s="21"/>
      <c r="AX94" s="40"/>
      <c r="AY94" s="40"/>
      <c r="AZ94" s="40"/>
      <c r="BA94" s="40"/>
      <c r="BB94" s="40"/>
      <c r="BC94" s="40"/>
      <c r="BD94" s="120"/>
    </row>
    <row r="95" spans="2:56" s="101" customFormat="1" ht="7.5" customHeight="1">
      <c r="B95" s="39"/>
      <c r="C95" s="49"/>
      <c r="D95" s="21"/>
      <c r="E95" s="21"/>
      <c r="F95" s="21"/>
      <c r="G95" s="21"/>
      <c r="H95" s="21"/>
      <c r="I95" s="21"/>
      <c r="J95" s="21"/>
      <c r="K95" s="21"/>
      <c r="L95" s="21"/>
      <c r="AX95" s="40"/>
      <c r="AY95" s="40"/>
      <c r="AZ95" s="40"/>
      <c r="BA95" s="40"/>
      <c r="BB95" s="40"/>
      <c r="BC95" s="40"/>
      <c r="BD95" s="120"/>
    </row>
    <row r="96" spans="2:56" s="101" customFormat="1" ht="7.5" customHeight="1">
      <c r="B96" s="116"/>
      <c r="C96" s="117"/>
      <c r="AX96" s="102"/>
      <c r="AY96" s="102"/>
      <c r="AZ96" s="102"/>
      <c r="BA96" s="102"/>
      <c r="BB96" s="102"/>
      <c r="BC96" s="102"/>
      <c r="BD96" s="120"/>
    </row>
    <row r="97" spans="1:56" s="101" customFormat="1" ht="7.5" customHeight="1">
      <c r="B97" s="116"/>
      <c r="C97" s="50" t="s">
        <v>258</v>
      </c>
      <c r="D97" s="189"/>
      <c r="E97" s="189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97"/>
      <c r="AY97" s="197"/>
      <c r="AZ97" s="197"/>
      <c r="BA97" s="197"/>
      <c r="BB97" s="197"/>
      <c r="BC97" s="197"/>
      <c r="BD97" s="190"/>
    </row>
    <row r="98" spans="1:56" s="101" customFormat="1" ht="7.5" customHeight="1">
      <c r="B98" s="116"/>
      <c r="C98" s="23" t="s">
        <v>149</v>
      </c>
      <c r="AX98" s="102"/>
      <c r="AY98" s="102"/>
      <c r="AZ98" s="102"/>
      <c r="BA98" s="102"/>
      <c r="BB98" s="102"/>
      <c r="BC98" s="102"/>
      <c r="BD98" s="120"/>
    </row>
    <row r="99" spans="1:56" s="120" customFormat="1" ht="7.5" customHeight="1">
      <c r="AX99" s="102"/>
      <c r="AY99" s="102"/>
      <c r="AZ99" s="102"/>
      <c r="BA99" s="102"/>
      <c r="BB99" s="102"/>
      <c r="BC99" s="102"/>
    </row>
    <row r="100" spans="1:56" s="101" customFormat="1" ht="7.5" customHeight="1">
      <c r="A100" s="116"/>
      <c r="AX100" s="191"/>
      <c r="AY100" s="191"/>
      <c r="AZ100" s="191"/>
      <c r="BA100" s="191"/>
      <c r="BB100" s="191"/>
      <c r="BC100" s="191"/>
      <c r="BD100" s="196"/>
    </row>
    <row r="101" spans="1:56" s="101" customFormat="1" ht="7.5" customHeight="1">
      <c r="B101" s="116"/>
      <c r="C101" s="43" t="s">
        <v>150</v>
      </c>
      <c r="D101" s="44"/>
      <c r="E101" s="44"/>
      <c r="F101" s="44"/>
      <c r="G101" s="44"/>
      <c r="H101" s="44"/>
      <c r="I101" s="44"/>
      <c r="J101" s="44"/>
      <c r="K101" s="44"/>
      <c r="AX101" s="45">
        <f>SUM(AX102+AX110+AX120+AX130+AX140+AX150+AX154+AX163+AX167)</f>
        <v>0</v>
      </c>
      <c r="AY101" s="45">
        <f>SUM(AY102+AY110+AY120+AY130+AY140+AY150+AY154+AY163+AY167)</f>
        <v>0</v>
      </c>
      <c r="AZ101" s="45">
        <f>SUM(AZ102+AZ110+AZ120+AZ130+AZ140+AZ150+AZ154+AZ163+AZ167)</f>
        <v>0</v>
      </c>
      <c r="BA101" s="45">
        <f>SUM(BA102+BA110+BA120+BA130+BA140+BA150+BA154+BA163+BA167)</f>
        <v>0</v>
      </c>
      <c r="BB101" s="45">
        <f>SUM(BB102+BB110+BB120+BB130+BB140+BB150+BB154+BB163+BB167)</f>
        <v>0</v>
      </c>
      <c r="BC101" s="32">
        <f t="shared" ref="BC101:BC164" si="4">SUM(AZ101-BA101)</f>
        <v>0</v>
      </c>
      <c r="BD101" s="120"/>
    </row>
    <row r="102" spans="1:56" s="103" customFormat="1" ht="7.5" customHeight="1">
      <c r="A102" s="101"/>
      <c r="B102" s="101"/>
      <c r="C102" s="44"/>
      <c r="D102" s="46" t="s">
        <v>78</v>
      </c>
      <c r="E102" s="43"/>
      <c r="F102" s="44"/>
      <c r="G102" s="44"/>
      <c r="H102" s="44"/>
      <c r="I102" s="44"/>
      <c r="J102" s="44"/>
      <c r="K102" s="44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45">
        <f>SUM(AX103+AX104+AX105+AX106+AX107+AX108+AX109)</f>
        <v>0</v>
      </c>
      <c r="AY102" s="45">
        <f>SUM(AY103+AY104+AY105+AY106+AY107+AY108+AY109)</f>
        <v>0</v>
      </c>
      <c r="AZ102" s="45">
        <f>SUM(AZ103+AZ104+AZ105+AZ106+AZ107+AZ108+AZ109)</f>
        <v>0</v>
      </c>
      <c r="BA102" s="45">
        <f>SUM(BA103+BA104+BA105+BA106+BA107+BA108+BA109)</f>
        <v>0</v>
      </c>
      <c r="BB102" s="45">
        <f>SUM(BB103+BB104+BB105+BB106+BB107+BB108+BB109)</f>
        <v>0</v>
      </c>
      <c r="BC102" s="32">
        <f t="shared" si="4"/>
        <v>0</v>
      </c>
      <c r="BD102" s="120"/>
    </row>
    <row r="103" spans="1:56" s="103" customFormat="1" ht="7.5" customHeight="1">
      <c r="A103" s="101"/>
      <c r="B103" s="101"/>
      <c r="C103" s="44"/>
      <c r="D103" s="29"/>
      <c r="E103" s="44" t="s">
        <v>79</v>
      </c>
      <c r="F103" s="44"/>
      <c r="G103" s="44"/>
      <c r="H103" s="44"/>
      <c r="I103" s="44"/>
      <c r="J103" s="44"/>
      <c r="K103" s="44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22">
        <v>0</v>
      </c>
      <c r="AY103" s="22">
        <v>0</v>
      </c>
      <c r="AZ103" s="38">
        <f t="shared" ref="AZ103:AZ166" si="5">SUM(AX103+AY103)</f>
        <v>0</v>
      </c>
      <c r="BA103" s="22">
        <v>0</v>
      </c>
      <c r="BB103" s="22">
        <v>0</v>
      </c>
      <c r="BC103" s="38">
        <f t="shared" si="4"/>
        <v>0</v>
      </c>
      <c r="BD103" s="120"/>
    </row>
    <row r="104" spans="1:56" s="103" customFormat="1" ht="7.5" customHeight="1">
      <c r="A104" s="101"/>
      <c r="B104" s="101"/>
      <c r="C104" s="44"/>
      <c r="D104" s="29"/>
      <c r="E104" s="44" t="s">
        <v>80</v>
      </c>
      <c r="F104" s="44"/>
      <c r="G104" s="44"/>
      <c r="H104" s="44"/>
      <c r="I104" s="44"/>
      <c r="J104" s="44"/>
      <c r="K104" s="44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  <c r="AR104" s="101"/>
      <c r="AS104" s="101"/>
      <c r="AT104" s="101"/>
      <c r="AU104" s="101"/>
      <c r="AV104" s="101"/>
      <c r="AW104" s="101"/>
      <c r="AX104" s="22">
        <v>0</v>
      </c>
      <c r="AY104" s="22">
        <v>0</v>
      </c>
      <c r="AZ104" s="38">
        <f t="shared" si="5"/>
        <v>0</v>
      </c>
      <c r="BA104" s="22">
        <v>0</v>
      </c>
      <c r="BB104" s="22">
        <v>0</v>
      </c>
      <c r="BC104" s="38">
        <f t="shared" si="4"/>
        <v>0</v>
      </c>
      <c r="BD104" s="120"/>
    </row>
    <row r="105" spans="1:56" s="103" customFormat="1" ht="7.5" customHeight="1">
      <c r="A105" s="101"/>
      <c r="B105" s="101"/>
      <c r="C105" s="44"/>
      <c r="D105" s="29"/>
      <c r="E105" s="44" t="s">
        <v>81</v>
      </c>
      <c r="F105" s="44"/>
      <c r="G105" s="44"/>
      <c r="H105" s="44"/>
      <c r="I105" s="44"/>
      <c r="J105" s="44"/>
      <c r="K105" s="44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  <c r="AD105" s="101"/>
      <c r="AE105" s="101"/>
      <c r="AF105" s="101"/>
      <c r="AG105" s="101"/>
      <c r="AH105" s="101"/>
      <c r="AI105" s="101"/>
      <c r="AJ105" s="101"/>
      <c r="AK105" s="101"/>
      <c r="AL105" s="101"/>
      <c r="AM105" s="101"/>
      <c r="AN105" s="101"/>
      <c r="AO105" s="101"/>
      <c r="AP105" s="101"/>
      <c r="AQ105" s="101"/>
      <c r="AR105" s="101"/>
      <c r="AS105" s="101"/>
      <c r="AT105" s="101"/>
      <c r="AU105" s="101"/>
      <c r="AV105" s="101"/>
      <c r="AW105" s="101"/>
      <c r="AX105" s="22">
        <v>0</v>
      </c>
      <c r="AY105" s="22">
        <v>0</v>
      </c>
      <c r="AZ105" s="38">
        <f t="shared" si="5"/>
        <v>0</v>
      </c>
      <c r="BA105" s="22">
        <v>0</v>
      </c>
      <c r="BB105" s="22">
        <v>0</v>
      </c>
      <c r="BC105" s="38">
        <f t="shared" si="4"/>
        <v>0</v>
      </c>
      <c r="BD105" s="120"/>
    </row>
    <row r="106" spans="1:56" s="103" customFormat="1" ht="7.5" customHeight="1">
      <c r="A106" s="101"/>
      <c r="B106" s="101"/>
      <c r="C106" s="44"/>
      <c r="D106" s="29"/>
      <c r="E106" s="44" t="s">
        <v>82</v>
      </c>
      <c r="F106" s="44"/>
      <c r="G106" s="44"/>
      <c r="H106" s="44"/>
      <c r="I106" s="44"/>
      <c r="J106" s="44"/>
      <c r="K106" s="44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  <c r="AR106" s="101"/>
      <c r="AS106" s="101"/>
      <c r="AT106" s="101"/>
      <c r="AU106" s="101"/>
      <c r="AV106" s="101"/>
      <c r="AW106" s="101"/>
      <c r="AX106" s="22">
        <v>0</v>
      </c>
      <c r="AY106" s="22">
        <v>0</v>
      </c>
      <c r="AZ106" s="38">
        <f t="shared" si="5"/>
        <v>0</v>
      </c>
      <c r="BA106" s="22">
        <v>0</v>
      </c>
      <c r="BB106" s="22">
        <v>0</v>
      </c>
      <c r="BC106" s="38">
        <f t="shared" si="4"/>
        <v>0</v>
      </c>
      <c r="BD106" s="120"/>
    </row>
    <row r="107" spans="1:56" s="103" customFormat="1" ht="7.5" customHeight="1">
      <c r="A107" s="101"/>
      <c r="B107" s="101"/>
      <c r="C107" s="44"/>
      <c r="D107" s="29"/>
      <c r="E107" s="44" t="s">
        <v>83</v>
      </c>
      <c r="F107" s="44"/>
      <c r="G107" s="44"/>
      <c r="H107" s="44"/>
      <c r="I107" s="44"/>
      <c r="J107" s="44"/>
      <c r="K107" s="44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  <c r="AD107" s="101"/>
      <c r="AE107" s="101"/>
      <c r="AF107" s="101"/>
      <c r="AG107" s="101"/>
      <c r="AH107" s="101"/>
      <c r="AI107" s="101"/>
      <c r="AJ107" s="101"/>
      <c r="AK107" s="101"/>
      <c r="AL107" s="101"/>
      <c r="AM107" s="101"/>
      <c r="AN107" s="101"/>
      <c r="AO107" s="101"/>
      <c r="AP107" s="101"/>
      <c r="AQ107" s="101"/>
      <c r="AR107" s="101"/>
      <c r="AS107" s="101"/>
      <c r="AT107" s="101"/>
      <c r="AU107" s="101"/>
      <c r="AV107" s="101"/>
      <c r="AW107" s="101"/>
      <c r="AX107" s="22">
        <v>0</v>
      </c>
      <c r="AY107" s="22">
        <v>0</v>
      </c>
      <c r="AZ107" s="38">
        <f t="shared" si="5"/>
        <v>0</v>
      </c>
      <c r="BA107" s="22">
        <v>0</v>
      </c>
      <c r="BB107" s="22">
        <v>0</v>
      </c>
      <c r="BC107" s="38">
        <f t="shared" si="4"/>
        <v>0</v>
      </c>
      <c r="BD107" s="120"/>
    </row>
    <row r="108" spans="1:56" s="103" customFormat="1" ht="7.5" customHeight="1">
      <c r="A108" s="101"/>
      <c r="B108" s="101"/>
      <c r="C108" s="44"/>
      <c r="D108" s="29"/>
      <c r="E108" s="44" t="s">
        <v>84</v>
      </c>
      <c r="F108" s="44"/>
      <c r="G108" s="44"/>
      <c r="H108" s="44"/>
      <c r="I108" s="44"/>
      <c r="J108" s="44"/>
      <c r="K108" s="44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22">
        <v>0</v>
      </c>
      <c r="AY108" s="22">
        <v>0</v>
      </c>
      <c r="AZ108" s="38">
        <f t="shared" si="5"/>
        <v>0</v>
      </c>
      <c r="BA108" s="22">
        <v>0</v>
      </c>
      <c r="BB108" s="22">
        <v>0</v>
      </c>
      <c r="BC108" s="38">
        <f t="shared" si="4"/>
        <v>0</v>
      </c>
      <c r="BD108" s="120"/>
    </row>
    <row r="109" spans="1:56" s="103" customFormat="1" ht="7.5" customHeight="1">
      <c r="A109" s="101"/>
      <c r="B109" s="101"/>
      <c r="C109" s="44"/>
      <c r="D109" s="29"/>
      <c r="E109" s="44" t="s">
        <v>85</v>
      </c>
      <c r="F109" s="44"/>
      <c r="G109" s="44"/>
      <c r="H109" s="44"/>
      <c r="I109" s="44"/>
      <c r="J109" s="44"/>
      <c r="K109" s="44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  <c r="AJ109" s="101"/>
      <c r="AK109" s="101"/>
      <c r="AL109" s="101"/>
      <c r="AM109" s="101"/>
      <c r="AN109" s="101"/>
      <c r="AO109" s="101"/>
      <c r="AP109" s="101"/>
      <c r="AQ109" s="101"/>
      <c r="AR109" s="101"/>
      <c r="AS109" s="101"/>
      <c r="AT109" s="101"/>
      <c r="AU109" s="101"/>
      <c r="AV109" s="101"/>
      <c r="AW109" s="101"/>
      <c r="AX109" s="22">
        <v>0</v>
      </c>
      <c r="AY109" s="22">
        <v>0</v>
      </c>
      <c r="AZ109" s="38">
        <f t="shared" si="5"/>
        <v>0</v>
      </c>
      <c r="BA109" s="22">
        <v>0</v>
      </c>
      <c r="BB109" s="22">
        <v>0</v>
      </c>
      <c r="BC109" s="38">
        <f t="shared" si="4"/>
        <v>0</v>
      </c>
      <c r="BD109" s="120"/>
    </row>
    <row r="110" spans="1:56" s="103" customFormat="1" ht="7.5" customHeight="1">
      <c r="A110" s="101"/>
      <c r="B110" s="101"/>
      <c r="C110" s="44"/>
      <c r="D110" s="46" t="s">
        <v>86</v>
      </c>
      <c r="E110" s="44"/>
      <c r="F110" s="44"/>
      <c r="G110" s="44"/>
      <c r="H110" s="44"/>
      <c r="I110" s="44"/>
      <c r="J110" s="44"/>
      <c r="K110" s="44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  <c r="AD110" s="101"/>
      <c r="AE110" s="101"/>
      <c r="AF110" s="101"/>
      <c r="AG110" s="101"/>
      <c r="AH110" s="101"/>
      <c r="AI110" s="101"/>
      <c r="AJ110" s="101"/>
      <c r="AK110" s="101"/>
      <c r="AL110" s="101"/>
      <c r="AM110" s="101"/>
      <c r="AN110" s="101"/>
      <c r="AO110" s="101"/>
      <c r="AP110" s="101"/>
      <c r="AQ110" s="101"/>
      <c r="AR110" s="101"/>
      <c r="AS110" s="101"/>
      <c r="AT110" s="101"/>
      <c r="AU110" s="101"/>
      <c r="AV110" s="101"/>
      <c r="AW110" s="101"/>
      <c r="AX110" s="45">
        <f>SUM(AX111+AX112+AX113+AX114+AX115+AX116+AX117+AX118+AX119)</f>
        <v>0</v>
      </c>
      <c r="AY110" s="45">
        <f>SUM(AY111+AY112+AY113+AY114+AY115+AY116+AY117+AY118+AY119)</f>
        <v>0</v>
      </c>
      <c r="AZ110" s="45">
        <f t="shared" si="5"/>
        <v>0</v>
      </c>
      <c r="BA110" s="45">
        <f>SUM(BA111+BA112+BA113+BA114+BA115+BA116+BA117+BA118+BA119)</f>
        <v>0</v>
      </c>
      <c r="BB110" s="45">
        <f>SUM(BB111+BB112+BB113+BB114+BB115+BB116+BB117+BB118+BB119)</f>
        <v>0</v>
      </c>
      <c r="BC110" s="32">
        <f t="shared" si="4"/>
        <v>0</v>
      </c>
      <c r="BD110" s="120"/>
    </row>
    <row r="111" spans="1:56" s="103" customFormat="1" ht="7.5" customHeight="1">
      <c r="A111" s="101"/>
      <c r="B111" s="101"/>
      <c r="C111" s="44"/>
      <c r="D111" s="29"/>
      <c r="E111" s="44" t="s">
        <v>87</v>
      </c>
      <c r="F111" s="44"/>
      <c r="G111" s="44"/>
      <c r="H111" s="44"/>
      <c r="I111" s="44"/>
      <c r="J111" s="44"/>
      <c r="K111" s="44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22">
        <v>0</v>
      </c>
      <c r="AY111" s="22">
        <v>0</v>
      </c>
      <c r="AZ111" s="38">
        <f t="shared" si="5"/>
        <v>0</v>
      </c>
      <c r="BA111" s="22">
        <v>0</v>
      </c>
      <c r="BB111" s="22">
        <v>0</v>
      </c>
      <c r="BC111" s="38">
        <f t="shared" si="4"/>
        <v>0</v>
      </c>
      <c r="BD111" s="120"/>
    </row>
    <row r="112" spans="1:56" s="103" customFormat="1" ht="7.5" customHeight="1">
      <c r="A112" s="101"/>
      <c r="B112" s="101"/>
      <c r="C112" s="44"/>
      <c r="D112" s="29"/>
      <c r="E112" s="44" t="s">
        <v>88</v>
      </c>
      <c r="F112" s="44"/>
      <c r="G112" s="44"/>
      <c r="H112" s="44"/>
      <c r="I112" s="44"/>
      <c r="J112" s="44"/>
      <c r="K112" s="44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101"/>
      <c r="AV112" s="101"/>
      <c r="AW112" s="101"/>
      <c r="AX112" s="22">
        <v>0</v>
      </c>
      <c r="AY112" s="22">
        <v>0</v>
      </c>
      <c r="AZ112" s="38">
        <f t="shared" si="5"/>
        <v>0</v>
      </c>
      <c r="BA112" s="22">
        <v>0</v>
      </c>
      <c r="BB112" s="22">
        <v>0</v>
      </c>
      <c r="BC112" s="38">
        <f t="shared" si="4"/>
        <v>0</v>
      </c>
      <c r="BD112" s="120"/>
    </row>
    <row r="113" spans="1:56" s="103" customFormat="1" ht="7.5" customHeight="1">
      <c r="A113" s="101"/>
      <c r="B113" s="101"/>
      <c r="C113" s="44"/>
      <c r="D113" s="29"/>
      <c r="E113" s="44" t="s">
        <v>89</v>
      </c>
      <c r="F113" s="44"/>
      <c r="G113" s="44"/>
      <c r="H113" s="44"/>
      <c r="I113" s="44"/>
      <c r="J113" s="44"/>
      <c r="K113" s="44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101"/>
      <c r="AV113" s="101"/>
      <c r="AW113" s="101"/>
      <c r="AX113" s="22">
        <v>0</v>
      </c>
      <c r="AY113" s="22">
        <v>0</v>
      </c>
      <c r="AZ113" s="38">
        <f t="shared" si="5"/>
        <v>0</v>
      </c>
      <c r="BA113" s="22">
        <v>0</v>
      </c>
      <c r="BB113" s="22">
        <v>0</v>
      </c>
      <c r="BC113" s="38">
        <f t="shared" si="4"/>
        <v>0</v>
      </c>
      <c r="BD113" s="120"/>
    </row>
    <row r="114" spans="1:56" s="103" customFormat="1" ht="7.5" customHeight="1">
      <c r="A114" s="101"/>
      <c r="B114" s="101"/>
      <c r="C114" s="44"/>
      <c r="D114" s="29"/>
      <c r="E114" s="44" t="s">
        <v>90</v>
      </c>
      <c r="F114" s="44"/>
      <c r="G114" s="44"/>
      <c r="H114" s="44"/>
      <c r="I114" s="44"/>
      <c r="J114" s="44"/>
      <c r="K114" s="44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101"/>
      <c r="AV114" s="101"/>
      <c r="AW114" s="101"/>
      <c r="AX114" s="22">
        <v>0</v>
      </c>
      <c r="AY114" s="22">
        <v>0</v>
      </c>
      <c r="AZ114" s="38">
        <f t="shared" si="5"/>
        <v>0</v>
      </c>
      <c r="BA114" s="22">
        <v>0</v>
      </c>
      <c r="BB114" s="22">
        <v>0</v>
      </c>
      <c r="BC114" s="38">
        <f t="shared" si="4"/>
        <v>0</v>
      </c>
      <c r="BD114" s="120"/>
    </row>
    <row r="115" spans="1:56" s="103" customFormat="1" ht="7.5" customHeight="1">
      <c r="A115" s="101"/>
      <c r="B115" s="101"/>
      <c r="C115" s="44"/>
      <c r="D115" s="29"/>
      <c r="E115" s="44" t="s">
        <v>91</v>
      </c>
      <c r="F115" s="44"/>
      <c r="G115" s="44"/>
      <c r="H115" s="44"/>
      <c r="I115" s="44"/>
      <c r="J115" s="44"/>
      <c r="K115" s="44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101"/>
      <c r="AV115" s="101"/>
      <c r="AW115" s="101"/>
      <c r="AX115" s="22">
        <v>0</v>
      </c>
      <c r="AY115" s="22">
        <v>0</v>
      </c>
      <c r="AZ115" s="38">
        <f t="shared" si="5"/>
        <v>0</v>
      </c>
      <c r="BA115" s="22">
        <v>0</v>
      </c>
      <c r="BB115" s="22">
        <v>0</v>
      </c>
      <c r="BC115" s="38">
        <f t="shared" si="4"/>
        <v>0</v>
      </c>
      <c r="BD115" s="120"/>
    </row>
    <row r="116" spans="1:56" s="103" customFormat="1" ht="7.5" customHeight="1">
      <c r="A116" s="101"/>
      <c r="B116" s="101"/>
      <c r="C116" s="44"/>
      <c r="D116" s="29"/>
      <c r="E116" s="44" t="s">
        <v>92</v>
      </c>
      <c r="F116" s="44"/>
      <c r="G116" s="44"/>
      <c r="H116" s="44"/>
      <c r="I116" s="44"/>
      <c r="J116" s="44"/>
      <c r="K116" s="44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101"/>
      <c r="AV116" s="101"/>
      <c r="AW116" s="101"/>
      <c r="AX116" s="22">
        <v>0</v>
      </c>
      <c r="AY116" s="22">
        <v>0</v>
      </c>
      <c r="AZ116" s="38">
        <f t="shared" si="5"/>
        <v>0</v>
      </c>
      <c r="BA116" s="22">
        <v>0</v>
      </c>
      <c r="BB116" s="22">
        <v>0</v>
      </c>
      <c r="BC116" s="38">
        <f t="shared" si="4"/>
        <v>0</v>
      </c>
      <c r="BD116" s="120"/>
    </row>
    <row r="117" spans="1:56" s="103" customFormat="1" ht="7.5" customHeight="1">
      <c r="A117" s="101"/>
      <c r="B117" s="101"/>
      <c r="C117" s="44"/>
      <c r="D117" s="29"/>
      <c r="E117" s="44" t="s">
        <v>93</v>
      </c>
      <c r="F117" s="44"/>
      <c r="G117" s="44"/>
      <c r="H117" s="44"/>
      <c r="I117" s="44"/>
      <c r="J117" s="44"/>
      <c r="K117" s="44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22">
        <v>0</v>
      </c>
      <c r="AY117" s="22">
        <v>0</v>
      </c>
      <c r="AZ117" s="38">
        <f t="shared" si="5"/>
        <v>0</v>
      </c>
      <c r="BA117" s="22">
        <v>0</v>
      </c>
      <c r="BB117" s="22">
        <v>0</v>
      </c>
      <c r="BC117" s="38">
        <f t="shared" si="4"/>
        <v>0</v>
      </c>
      <c r="BD117" s="120"/>
    </row>
    <row r="118" spans="1:56" s="103" customFormat="1" ht="7.5" customHeight="1">
      <c r="A118" s="101"/>
      <c r="B118" s="101"/>
      <c r="C118" s="44"/>
      <c r="D118" s="29"/>
      <c r="E118" s="44" t="s">
        <v>94</v>
      </c>
      <c r="F118" s="44"/>
      <c r="G118" s="44"/>
      <c r="H118" s="44"/>
      <c r="I118" s="44"/>
      <c r="J118" s="44"/>
      <c r="K118" s="44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22">
        <v>0</v>
      </c>
      <c r="AY118" s="22">
        <v>0</v>
      </c>
      <c r="AZ118" s="38">
        <f t="shared" si="5"/>
        <v>0</v>
      </c>
      <c r="BA118" s="22">
        <v>0</v>
      </c>
      <c r="BB118" s="22">
        <v>0</v>
      </c>
      <c r="BC118" s="38">
        <f t="shared" si="4"/>
        <v>0</v>
      </c>
      <c r="BD118" s="120"/>
    </row>
    <row r="119" spans="1:56" s="103" customFormat="1" ht="7.5" customHeight="1">
      <c r="A119" s="101"/>
      <c r="B119" s="101"/>
      <c r="C119" s="44"/>
      <c r="D119" s="29"/>
      <c r="E119" s="44" t="s">
        <v>95</v>
      </c>
      <c r="F119" s="44"/>
      <c r="G119" s="44"/>
      <c r="H119" s="44"/>
      <c r="I119" s="44"/>
      <c r="J119" s="44"/>
      <c r="K119" s="44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22">
        <v>0</v>
      </c>
      <c r="AY119" s="22">
        <v>0</v>
      </c>
      <c r="AZ119" s="38">
        <f t="shared" si="5"/>
        <v>0</v>
      </c>
      <c r="BA119" s="22">
        <v>0</v>
      </c>
      <c r="BB119" s="22">
        <v>0</v>
      </c>
      <c r="BC119" s="38">
        <f t="shared" si="4"/>
        <v>0</v>
      </c>
      <c r="BD119" s="120"/>
    </row>
    <row r="120" spans="1:56" s="103" customFormat="1" ht="7.5" customHeight="1">
      <c r="A120" s="101"/>
      <c r="B120" s="101"/>
      <c r="C120" s="44"/>
      <c r="D120" s="46" t="s">
        <v>96</v>
      </c>
      <c r="E120" s="44"/>
      <c r="F120" s="44"/>
      <c r="G120" s="44"/>
      <c r="H120" s="44"/>
      <c r="I120" s="44"/>
      <c r="J120" s="44"/>
      <c r="K120" s="44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45">
        <f>SUM(AX121+AX122+AX123+AX124+AX125+AX126+AX127+AX128+AX129)</f>
        <v>0</v>
      </c>
      <c r="AY120" s="45">
        <f>SUM(AY121+AY122+AY123+AY124+AY125+AY126+AY127+AY128+AY129)</f>
        <v>0</v>
      </c>
      <c r="AZ120" s="45">
        <f t="shared" si="5"/>
        <v>0</v>
      </c>
      <c r="BA120" s="45">
        <f>SUM(BA121+BA122+BA123+BA124+BA125+BA126+BA127+BA128+BA129)</f>
        <v>0</v>
      </c>
      <c r="BB120" s="45">
        <f>SUM(BB121+BB122+BB123+BB124+BB125+BB126+BB127+BB128+BB129)</f>
        <v>0</v>
      </c>
      <c r="BC120" s="32">
        <f t="shared" si="4"/>
        <v>0</v>
      </c>
      <c r="BD120" s="120"/>
    </row>
    <row r="121" spans="1:56" s="103" customFormat="1" ht="7.5" customHeight="1">
      <c r="A121" s="101"/>
      <c r="B121" s="101"/>
      <c r="C121" s="44"/>
      <c r="D121" s="29"/>
      <c r="E121" s="44" t="s">
        <v>97</v>
      </c>
      <c r="F121" s="44"/>
      <c r="G121" s="44"/>
      <c r="H121" s="44"/>
      <c r="I121" s="44"/>
      <c r="J121" s="44"/>
      <c r="K121" s="44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22">
        <v>0</v>
      </c>
      <c r="AY121" s="22">
        <v>0</v>
      </c>
      <c r="AZ121" s="38">
        <f t="shared" si="5"/>
        <v>0</v>
      </c>
      <c r="BA121" s="22">
        <v>0</v>
      </c>
      <c r="BB121" s="22">
        <v>0</v>
      </c>
      <c r="BC121" s="38">
        <f t="shared" si="4"/>
        <v>0</v>
      </c>
      <c r="BD121" s="120"/>
    </row>
    <row r="122" spans="1:56" s="103" customFormat="1" ht="7.5" customHeight="1">
      <c r="A122" s="101"/>
      <c r="B122" s="101"/>
      <c r="C122" s="44"/>
      <c r="D122" s="29"/>
      <c r="E122" s="44" t="s">
        <v>98</v>
      </c>
      <c r="F122" s="44"/>
      <c r="G122" s="44"/>
      <c r="H122" s="44"/>
      <c r="I122" s="44"/>
      <c r="J122" s="44"/>
      <c r="K122" s="44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22">
        <v>0</v>
      </c>
      <c r="AY122" s="22">
        <v>0</v>
      </c>
      <c r="AZ122" s="38">
        <f t="shared" si="5"/>
        <v>0</v>
      </c>
      <c r="BA122" s="22">
        <v>0</v>
      </c>
      <c r="BB122" s="22">
        <v>0</v>
      </c>
      <c r="BC122" s="38">
        <f t="shared" si="4"/>
        <v>0</v>
      </c>
      <c r="BD122" s="120"/>
    </row>
    <row r="123" spans="1:56" s="103" customFormat="1" ht="7.5" customHeight="1">
      <c r="A123" s="101"/>
      <c r="B123" s="101"/>
      <c r="C123" s="44"/>
      <c r="D123" s="29"/>
      <c r="E123" s="44" t="s">
        <v>99</v>
      </c>
      <c r="F123" s="44"/>
      <c r="G123" s="44"/>
      <c r="H123" s="44"/>
      <c r="I123" s="44"/>
      <c r="J123" s="44"/>
      <c r="K123" s="44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22">
        <v>0</v>
      </c>
      <c r="AY123" s="22">
        <v>0</v>
      </c>
      <c r="AZ123" s="38">
        <f t="shared" si="5"/>
        <v>0</v>
      </c>
      <c r="BA123" s="22">
        <v>0</v>
      </c>
      <c r="BB123" s="22">
        <v>0</v>
      </c>
      <c r="BC123" s="38">
        <f t="shared" si="4"/>
        <v>0</v>
      </c>
      <c r="BD123" s="120"/>
    </row>
    <row r="124" spans="1:56" s="103" customFormat="1" ht="7.5" customHeight="1">
      <c r="A124" s="101"/>
      <c r="B124" s="101"/>
      <c r="C124" s="44"/>
      <c r="D124" s="29"/>
      <c r="E124" s="44" t="s">
        <v>100</v>
      </c>
      <c r="F124" s="44"/>
      <c r="G124" s="44"/>
      <c r="H124" s="44"/>
      <c r="I124" s="44"/>
      <c r="J124" s="44"/>
      <c r="K124" s="44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22">
        <v>0</v>
      </c>
      <c r="AY124" s="22">
        <v>0</v>
      </c>
      <c r="AZ124" s="38">
        <f t="shared" si="5"/>
        <v>0</v>
      </c>
      <c r="BA124" s="22">
        <v>0</v>
      </c>
      <c r="BB124" s="22">
        <v>0</v>
      </c>
      <c r="BC124" s="38">
        <f t="shared" si="4"/>
        <v>0</v>
      </c>
      <c r="BD124" s="120"/>
    </row>
    <row r="125" spans="1:56" s="103" customFormat="1" ht="7.5" customHeight="1">
      <c r="A125" s="101"/>
      <c r="B125" s="101"/>
      <c r="C125" s="44"/>
      <c r="D125" s="29"/>
      <c r="E125" s="44" t="s">
        <v>101</v>
      </c>
      <c r="F125" s="44"/>
      <c r="G125" s="44"/>
      <c r="H125" s="44"/>
      <c r="I125" s="44"/>
      <c r="J125" s="44"/>
      <c r="K125" s="44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22">
        <v>0</v>
      </c>
      <c r="AY125" s="22">
        <v>0</v>
      </c>
      <c r="AZ125" s="38">
        <f t="shared" si="5"/>
        <v>0</v>
      </c>
      <c r="BA125" s="22">
        <v>0</v>
      </c>
      <c r="BB125" s="22">
        <v>0</v>
      </c>
      <c r="BC125" s="38">
        <f t="shared" si="4"/>
        <v>0</v>
      </c>
      <c r="BD125" s="120"/>
    </row>
    <row r="126" spans="1:56" s="103" customFormat="1" ht="7.5" customHeight="1">
      <c r="A126" s="101"/>
      <c r="B126" s="101"/>
      <c r="C126" s="44"/>
      <c r="D126" s="29"/>
      <c r="E126" s="44" t="s">
        <v>102</v>
      </c>
      <c r="F126" s="44"/>
      <c r="G126" s="44"/>
      <c r="H126" s="44"/>
      <c r="I126" s="44"/>
      <c r="J126" s="44"/>
      <c r="K126" s="44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22">
        <v>0</v>
      </c>
      <c r="AY126" s="22">
        <v>0</v>
      </c>
      <c r="AZ126" s="38">
        <f t="shared" si="5"/>
        <v>0</v>
      </c>
      <c r="BA126" s="22">
        <v>0</v>
      </c>
      <c r="BB126" s="22">
        <v>0</v>
      </c>
      <c r="BC126" s="38">
        <f t="shared" si="4"/>
        <v>0</v>
      </c>
      <c r="BD126" s="120"/>
    </row>
    <row r="127" spans="1:56" s="103" customFormat="1" ht="7.5" customHeight="1">
      <c r="A127" s="101"/>
      <c r="B127" s="101"/>
      <c r="C127" s="44"/>
      <c r="D127" s="29"/>
      <c r="E127" s="44" t="s">
        <v>103</v>
      </c>
      <c r="F127" s="44"/>
      <c r="G127" s="44"/>
      <c r="H127" s="44"/>
      <c r="I127" s="44"/>
      <c r="J127" s="44"/>
      <c r="K127" s="44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22">
        <v>0</v>
      </c>
      <c r="AY127" s="22">
        <v>0</v>
      </c>
      <c r="AZ127" s="38">
        <f t="shared" si="5"/>
        <v>0</v>
      </c>
      <c r="BA127" s="22">
        <v>0</v>
      </c>
      <c r="BB127" s="22">
        <v>0</v>
      </c>
      <c r="BC127" s="38">
        <f t="shared" si="4"/>
        <v>0</v>
      </c>
      <c r="BD127" s="120"/>
    </row>
    <row r="128" spans="1:56" s="103" customFormat="1" ht="7.5" customHeight="1">
      <c r="A128" s="101"/>
      <c r="B128" s="101"/>
      <c r="C128" s="44"/>
      <c r="D128" s="29"/>
      <c r="E128" s="44" t="s">
        <v>104</v>
      </c>
      <c r="F128" s="44"/>
      <c r="G128" s="44"/>
      <c r="H128" s="44"/>
      <c r="I128" s="44"/>
      <c r="J128" s="44"/>
      <c r="K128" s="44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22">
        <v>0</v>
      </c>
      <c r="AY128" s="22">
        <v>0</v>
      </c>
      <c r="AZ128" s="38">
        <f t="shared" si="5"/>
        <v>0</v>
      </c>
      <c r="BA128" s="22">
        <v>0</v>
      </c>
      <c r="BB128" s="22">
        <v>0</v>
      </c>
      <c r="BC128" s="38">
        <f t="shared" si="4"/>
        <v>0</v>
      </c>
      <c r="BD128" s="120"/>
    </row>
    <row r="129" spans="1:56" s="103" customFormat="1" ht="7.5" customHeight="1">
      <c r="A129" s="101"/>
      <c r="B129" s="101"/>
      <c r="C129" s="44"/>
      <c r="D129" s="29"/>
      <c r="E129" s="44" t="s">
        <v>105</v>
      </c>
      <c r="F129" s="44"/>
      <c r="G129" s="44"/>
      <c r="H129" s="44"/>
      <c r="I129" s="44"/>
      <c r="J129" s="44"/>
      <c r="K129" s="44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22">
        <v>0</v>
      </c>
      <c r="AY129" s="22">
        <v>0</v>
      </c>
      <c r="AZ129" s="38">
        <f t="shared" si="5"/>
        <v>0</v>
      </c>
      <c r="BA129" s="22">
        <v>0</v>
      </c>
      <c r="BB129" s="22">
        <v>0</v>
      </c>
      <c r="BC129" s="38">
        <f t="shared" si="4"/>
        <v>0</v>
      </c>
      <c r="BD129" s="120"/>
    </row>
    <row r="130" spans="1:56" s="103" customFormat="1" ht="7.5" customHeight="1">
      <c r="A130" s="101"/>
      <c r="B130" s="101"/>
      <c r="C130" s="44"/>
      <c r="D130" s="43" t="s">
        <v>106</v>
      </c>
      <c r="E130" s="44"/>
      <c r="F130" s="44"/>
      <c r="G130" s="44"/>
      <c r="H130" s="44"/>
      <c r="I130" s="44"/>
      <c r="J130" s="44"/>
      <c r="K130" s="44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  <c r="AD130" s="101"/>
      <c r="AE130" s="101"/>
      <c r="AF130" s="101"/>
      <c r="AG130" s="101"/>
      <c r="AH130" s="101"/>
      <c r="AI130" s="101"/>
      <c r="AJ130" s="101"/>
      <c r="AK130" s="101"/>
      <c r="AL130" s="101"/>
      <c r="AM130" s="101"/>
      <c r="AN130" s="101"/>
      <c r="AO130" s="101"/>
      <c r="AP130" s="101"/>
      <c r="AQ130" s="101"/>
      <c r="AR130" s="101"/>
      <c r="AS130" s="101"/>
      <c r="AT130" s="101"/>
      <c r="AU130" s="101"/>
      <c r="AV130" s="101"/>
      <c r="AW130" s="101"/>
      <c r="AX130" s="45">
        <f>SUM(AX131+AX132+AX133+AX134+AX135+AX136+AX137+AX138+AX139)</f>
        <v>0</v>
      </c>
      <c r="AY130" s="45">
        <f>SUM(AY131+AY132+AY133+AY134+AY135+AY136+AY137+AY138+AY139)</f>
        <v>0</v>
      </c>
      <c r="AZ130" s="45">
        <f t="shared" si="5"/>
        <v>0</v>
      </c>
      <c r="BA130" s="45">
        <f>SUM(BA131+BA132+BA133+BA134+BA135+BA136+BA137+BA138+BA139)</f>
        <v>0</v>
      </c>
      <c r="BB130" s="45">
        <f>SUM(BB131+BB132+BB133+BB134+BB135+BB136+BB137+BB138+BB139)</f>
        <v>0</v>
      </c>
      <c r="BC130" s="32">
        <f t="shared" si="4"/>
        <v>0</v>
      </c>
      <c r="BD130" s="120"/>
    </row>
    <row r="131" spans="1:56" s="103" customFormat="1" ht="7.5" customHeight="1">
      <c r="A131" s="101"/>
      <c r="B131" s="101"/>
      <c r="C131" s="44"/>
      <c r="D131" s="44"/>
      <c r="E131" s="44" t="s">
        <v>107</v>
      </c>
      <c r="F131" s="44"/>
      <c r="G131" s="44"/>
      <c r="H131" s="44"/>
      <c r="I131" s="44"/>
      <c r="J131" s="44"/>
      <c r="K131" s="44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  <c r="AD131" s="101"/>
      <c r="AE131" s="101"/>
      <c r="AF131" s="101"/>
      <c r="AG131" s="101"/>
      <c r="AH131" s="101"/>
      <c r="AI131" s="101"/>
      <c r="AJ131" s="101"/>
      <c r="AK131" s="101"/>
      <c r="AL131" s="101"/>
      <c r="AM131" s="101"/>
      <c r="AN131" s="101"/>
      <c r="AO131" s="101"/>
      <c r="AP131" s="101"/>
      <c r="AQ131" s="101"/>
      <c r="AR131" s="101"/>
      <c r="AS131" s="101"/>
      <c r="AT131" s="101"/>
      <c r="AU131" s="101"/>
      <c r="AV131" s="101"/>
      <c r="AW131" s="101"/>
      <c r="AX131" s="22">
        <v>0</v>
      </c>
      <c r="AY131" s="22">
        <v>0</v>
      </c>
      <c r="AZ131" s="38">
        <f t="shared" si="5"/>
        <v>0</v>
      </c>
      <c r="BA131" s="22">
        <v>0</v>
      </c>
      <c r="BB131" s="22">
        <v>0</v>
      </c>
      <c r="BC131" s="38">
        <f t="shared" si="4"/>
        <v>0</v>
      </c>
      <c r="BD131" s="120"/>
    </row>
    <row r="132" spans="1:56" s="103" customFormat="1" ht="7.5" customHeight="1">
      <c r="A132" s="101"/>
      <c r="B132" s="101"/>
      <c r="C132" s="44"/>
      <c r="D132" s="44"/>
      <c r="E132" s="44" t="s">
        <v>108</v>
      </c>
      <c r="F132" s="44"/>
      <c r="G132" s="44"/>
      <c r="H132" s="44"/>
      <c r="I132" s="44"/>
      <c r="J132" s="44"/>
      <c r="K132" s="44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  <c r="AD132" s="101"/>
      <c r="AE132" s="101"/>
      <c r="AF132" s="101"/>
      <c r="AG132" s="101"/>
      <c r="AH132" s="101"/>
      <c r="AI132" s="101"/>
      <c r="AJ132" s="101"/>
      <c r="AK132" s="101"/>
      <c r="AL132" s="101"/>
      <c r="AM132" s="101"/>
      <c r="AN132" s="101"/>
      <c r="AO132" s="101"/>
      <c r="AP132" s="101"/>
      <c r="AQ132" s="101"/>
      <c r="AR132" s="101"/>
      <c r="AS132" s="101"/>
      <c r="AT132" s="101"/>
      <c r="AU132" s="101"/>
      <c r="AV132" s="101"/>
      <c r="AW132" s="101"/>
      <c r="AX132" s="22">
        <v>0</v>
      </c>
      <c r="AY132" s="22">
        <v>0</v>
      </c>
      <c r="AZ132" s="38">
        <f t="shared" si="5"/>
        <v>0</v>
      </c>
      <c r="BA132" s="22">
        <v>0</v>
      </c>
      <c r="BB132" s="22">
        <v>0</v>
      </c>
      <c r="BC132" s="38">
        <f t="shared" si="4"/>
        <v>0</v>
      </c>
      <c r="BD132" s="120"/>
    </row>
    <row r="133" spans="1:56" s="103" customFormat="1" ht="7.5" customHeight="1">
      <c r="A133" s="101"/>
      <c r="B133" s="101"/>
      <c r="C133" s="44"/>
      <c r="D133" s="44"/>
      <c r="E133" s="44" t="s">
        <v>109</v>
      </c>
      <c r="F133" s="44"/>
      <c r="G133" s="44"/>
      <c r="H133" s="44"/>
      <c r="I133" s="44"/>
      <c r="J133" s="44"/>
      <c r="K133" s="44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22">
        <v>0</v>
      </c>
      <c r="AY133" s="22">
        <v>0</v>
      </c>
      <c r="AZ133" s="38">
        <f t="shared" si="5"/>
        <v>0</v>
      </c>
      <c r="BA133" s="22">
        <v>0</v>
      </c>
      <c r="BB133" s="22">
        <v>0</v>
      </c>
      <c r="BC133" s="38">
        <f t="shared" si="4"/>
        <v>0</v>
      </c>
      <c r="BD133" s="120"/>
    </row>
    <row r="134" spans="1:56" s="103" customFormat="1" ht="7.5" customHeight="1">
      <c r="A134" s="101"/>
      <c r="B134" s="101"/>
      <c r="C134" s="44"/>
      <c r="D134" s="44"/>
      <c r="E134" s="44" t="s">
        <v>110</v>
      </c>
      <c r="F134" s="44"/>
      <c r="G134" s="44"/>
      <c r="H134" s="44"/>
      <c r="I134" s="44"/>
      <c r="J134" s="44"/>
      <c r="K134" s="44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22">
        <v>0</v>
      </c>
      <c r="AY134" s="22">
        <v>0</v>
      </c>
      <c r="AZ134" s="38">
        <f t="shared" si="5"/>
        <v>0</v>
      </c>
      <c r="BA134" s="22">
        <v>0</v>
      </c>
      <c r="BB134" s="22">
        <v>0</v>
      </c>
      <c r="BC134" s="38">
        <f t="shared" si="4"/>
        <v>0</v>
      </c>
      <c r="BD134" s="120"/>
    </row>
    <row r="135" spans="1:56" s="103" customFormat="1" ht="7.5" customHeight="1">
      <c r="A135" s="101"/>
      <c r="B135" s="101"/>
      <c r="C135" s="44"/>
      <c r="D135" s="44"/>
      <c r="E135" s="44" t="s">
        <v>111</v>
      </c>
      <c r="F135" s="44"/>
      <c r="G135" s="44"/>
      <c r="H135" s="44"/>
      <c r="I135" s="44"/>
      <c r="J135" s="44"/>
      <c r="K135" s="44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22">
        <v>0</v>
      </c>
      <c r="AY135" s="22">
        <v>0</v>
      </c>
      <c r="AZ135" s="38">
        <f t="shared" si="5"/>
        <v>0</v>
      </c>
      <c r="BA135" s="22">
        <v>0</v>
      </c>
      <c r="BB135" s="22">
        <v>0</v>
      </c>
      <c r="BC135" s="38">
        <f t="shared" si="4"/>
        <v>0</v>
      </c>
      <c r="BD135" s="120"/>
    </row>
    <row r="136" spans="1:56" s="103" customFormat="1" ht="7.5" customHeight="1">
      <c r="A136" s="101"/>
      <c r="B136" s="101"/>
      <c r="C136" s="44"/>
      <c r="D136" s="44"/>
      <c r="E136" s="44" t="s">
        <v>112</v>
      </c>
      <c r="F136" s="44"/>
      <c r="G136" s="44"/>
      <c r="H136" s="44"/>
      <c r="I136" s="44"/>
      <c r="J136" s="44"/>
      <c r="K136" s="44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22">
        <v>0</v>
      </c>
      <c r="AY136" s="22">
        <v>0</v>
      </c>
      <c r="AZ136" s="38">
        <f t="shared" si="5"/>
        <v>0</v>
      </c>
      <c r="BA136" s="22">
        <v>0</v>
      </c>
      <c r="BB136" s="22">
        <v>0</v>
      </c>
      <c r="BC136" s="38">
        <f t="shared" si="4"/>
        <v>0</v>
      </c>
      <c r="BD136" s="120"/>
    </row>
    <row r="137" spans="1:56" s="103" customFormat="1" ht="7.5" customHeight="1">
      <c r="A137" s="101"/>
      <c r="B137" s="101"/>
      <c r="C137" s="44"/>
      <c r="D137" s="44"/>
      <c r="E137" s="44" t="s">
        <v>113</v>
      </c>
      <c r="F137" s="44"/>
      <c r="G137" s="44"/>
      <c r="H137" s="44"/>
      <c r="I137" s="44"/>
      <c r="J137" s="44"/>
      <c r="K137" s="44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22">
        <v>0</v>
      </c>
      <c r="AY137" s="22">
        <v>0</v>
      </c>
      <c r="AZ137" s="38">
        <f t="shared" si="5"/>
        <v>0</v>
      </c>
      <c r="BA137" s="22">
        <v>0</v>
      </c>
      <c r="BB137" s="22">
        <v>0</v>
      </c>
      <c r="BC137" s="38">
        <f t="shared" si="4"/>
        <v>0</v>
      </c>
      <c r="BD137" s="120"/>
    </row>
    <row r="138" spans="1:56" s="103" customFormat="1" ht="7.5" customHeight="1">
      <c r="A138" s="101"/>
      <c r="B138" s="101"/>
      <c r="C138" s="44"/>
      <c r="D138" s="44"/>
      <c r="E138" s="44" t="s">
        <v>114</v>
      </c>
      <c r="F138" s="44"/>
      <c r="G138" s="44"/>
      <c r="H138" s="44"/>
      <c r="I138" s="44"/>
      <c r="J138" s="44"/>
      <c r="K138" s="44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22">
        <v>0</v>
      </c>
      <c r="AY138" s="22">
        <v>0</v>
      </c>
      <c r="AZ138" s="38">
        <f t="shared" si="5"/>
        <v>0</v>
      </c>
      <c r="BA138" s="22">
        <v>0</v>
      </c>
      <c r="BB138" s="22">
        <v>0</v>
      </c>
      <c r="BC138" s="38">
        <f t="shared" si="4"/>
        <v>0</v>
      </c>
      <c r="BD138" s="120"/>
    </row>
    <row r="139" spans="1:56" s="103" customFormat="1" ht="7.5" customHeight="1">
      <c r="A139" s="101"/>
      <c r="B139" s="101"/>
      <c r="C139" s="44"/>
      <c r="D139" s="44"/>
      <c r="E139" s="44" t="s">
        <v>115</v>
      </c>
      <c r="F139" s="44"/>
      <c r="G139" s="44"/>
      <c r="H139" s="44"/>
      <c r="I139" s="44"/>
      <c r="J139" s="44"/>
      <c r="K139" s="44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22">
        <v>0</v>
      </c>
      <c r="AY139" s="22">
        <v>0</v>
      </c>
      <c r="AZ139" s="38">
        <f t="shared" si="5"/>
        <v>0</v>
      </c>
      <c r="BA139" s="22">
        <v>0</v>
      </c>
      <c r="BB139" s="22">
        <v>0</v>
      </c>
      <c r="BC139" s="38">
        <f t="shared" si="4"/>
        <v>0</v>
      </c>
      <c r="BD139" s="120"/>
    </row>
    <row r="140" spans="1:56" s="103" customFormat="1" ht="7.5" customHeight="1">
      <c r="A140" s="101"/>
      <c r="B140" s="101"/>
      <c r="C140" s="44"/>
      <c r="D140" s="43" t="s">
        <v>116</v>
      </c>
      <c r="E140" s="44"/>
      <c r="F140" s="44"/>
      <c r="G140" s="44"/>
      <c r="H140" s="44"/>
      <c r="I140" s="44"/>
      <c r="J140" s="44"/>
      <c r="K140" s="44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45">
        <f>SUM(AX141+AX142+AX143+AX144+AX145+AX146+AX147+AX148+AX149)</f>
        <v>0</v>
      </c>
      <c r="AY140" s="45">
        <f>SUM(AY141+AY142+AY143+AY144+AY145+AY146+AY147+AY148+AY149)</f>
        <v>0</v>
      </c>
      <c r="AZ140" s="45">
        <f t="shared" si="5"/>
        <v>0</v>
      </c>
      <c r="BA140" s="45">
        <f>SUM(BA141+BA142+BA143+BA144+BA145+BA146+BA147+BA148+BA149)</f>
        <v>0</v>
      </c>
      <c r="BB140" s="45">
        <f>SUM(BB141+BB142+BB143+BB144+BB145+BB146+BB147+BB148+BB149)</f>
        <v>0</v>
      </c>
      <c r="BC140" s="32">
        <f t="shared" si="4"/>
        <v>0</v>
      </c>
      <c r="BD140" s="120"/>
    </row>
    <row r="141" spans="1:56" s="103" customFormat="1" ht="7.5" customHeight="1">
      <c r="A141" s="101"/>
      <c r="B141" s="101"/>
      <c r="C141" s="44"/>
      <c r="D141" s="44"/>
      <c r="E141" s="44" t="s">
        <v>117</v>
      </c>
      <c r="F141" s="44"/>
      <c r="G141" s="44"/>
      <c r="H141" s="44"/>
      <c r="I141" s="44"/>
      <c r="J141" s="44"/>
      <c r="K141" s="44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22">
        <v>0</v>
      </c>
      <c r="AY141" s="22">
        <v>0</v>
      </c>
      <c r="AZ141" s="38">
        <f t="shared" si="5"/>
        <v>0</v>
      </c>
      <c r="BA141" s="22">
        <v>0</v>
      </c>
      <c r="BB141" s="22">
        <v>0</v>
      </c>
      <c r="BC141" s="38">
        <f t="shared" si="4"/>
        <v>0</v>
      </c>
      <c r="BD141" s="120"/>
    </row>
    <row r="142" spans="1:56" s="103" customFormat="1" ht="7.5" customHeight="1">
      <c r="A142" s="101"/>
      <c r="B142" s="101"/>
      <c r="C142" s="44"/>
      <c r="D142" s="44"/>
      <c r="E142" s="44" t="s">
        <v>118</v>
      </c>
      <c r="F142" s="44"/>
      <c r="G142" s="44"/>
      <c r="H142" s="44"/>
      <c r="I142" s="44"/>
      <c r="J142" s="44"/>
      <c r="K142" s="44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  <c r="AD142" s="101"/>
      <c r="AE142" s="101"/>
      <c r="AF142" s="101"/>
      <c r="AG142" s="101"/>
      <c r="AH142" s="101"/>
      <c r="AI142" s="101"/>
      <c r="AJ142" s="101"/>
      <c r="AK142" s="101"/>
      <c r="AL142" s="101"/>
      <c r="AM142" s="101"/>
      <c r="AN142" s="101"/>
      <c r="AO142" s="101"/>
      <c r="AP142" s="101"/>
      <c r="AQ142" s="101"/>
      <c r="AR142" s="101"/>
      <c r="AS142" s="101"/>
      <c r="AT142" s="101"/>
      <c r="AU142" s="101"/>
      <c r="AV142" s="101"/>
      <c r="AW142" s="101"/>
      <c r="AX142" s="22">
        <v>0</v>
      </c>
      <c r="AY142" s="22">
        <v>0</v>
      </c>
      <c r="AZ142" s="38">
        <f t="shared" si="5"/>
        <v>0</v>
      </c>
      <c r="BA142" s="22">
        <v>0</v>
      </c>
      <c r="BB142" s="22">
        <v>0</v>
      </c>
      <c r="BC142" s="38">
        <f t="shared" si="4"/>
        <v>0</v>
      </c>
      <c r="BD142" s="120"/>
    </row>
    <row r="143" spans="1:56" s="103" customFormat="1" ht="7.5" customHeight="1">
      <c r="A143" s="101"/>
      <c r="B143" s="101"/>
      <c r="C143" s="44"/>
      <c r="D143" s="44"/>
      <c r="E143" s="44" t="s">
        <v>119</v>
      </c>
      <c r="F143" s="44"/>
      <c r="G143" s="44"/>
      <c r="H143" s="44"/>
      <c r="I143" s="44"/>
      <c r="J143" s="44"/>
      <c r="K143" s="44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  <c r="AD143" s="101"/>
      <c r="AE143" s="101"/>
      <c r="AF143" s="101"/>
      <c r="AG143" s="101"/>
      <c r="AH143" s="101"/>
      <c r="AI143" s="101"/>
      <c r="AJ143" s="101"/>
      <c r="AK143" s="101"/>
      <c r="AL143" s="101"/>
      <c r="AM143" s="101"/>
      <c r="AN143" s="101"/>
      <c r="AO143" s="101"/>
      <c r="AP143" s="101"/>
      <c r="AQ143" s="101"/>
      <c r="AR143" s="101"/>
      <c r="AS143" s="101"/>
      <c r="AT143" s="101"/>
      <c r="AU143" s="101"/>
      <c r="AV143" s="101"/>
      <c r="AW143" s="101"/>
      <c r="AX143" s="22">
        <v>0</v>
      </c>
      <c r="AY143" s="22">
        <v>0</v>
      </c>
      <c r="AZ143" s="38">
        <f t="shared" si="5"/>
        <v>0</v>
      </c>
      <c r="BA143" s="22">
        <v>0</v>
      </c>
      <c r="BB143" s="22">
        <v>0</v>
      </c>
      <c r="BC143" s="38">
        <f t="shared" si="4"/>
        <v>0</v>
      </c>
      <c r="BD143" s="120"/>
    </row>
    <row r="144" spans="1:56" s="103" customFormat="1" ht="7.5" customHeight="1">
      <c r="A144" s="101"/>
      <c r="B144" s="101"/>
      <c r="C144" s="44"/>
      <c r="D144" s="44"/>
      <c r="E144" s="44" t="s">
        <v>120</v>
      </c>
      <c r="F144" s="44"/>
      <c r="G144" s="44"/>
      <c r="H144" s="44"/>
      <c r="I144" s="44"/>
      <c r="J144" s="44"/>
      <c r="K144" s="44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  <c r="AJ144" s="101"/>
      <c r="AK144" s="101"/>
      <c r="AL144" s="101"/>
      <c r="AM144" s="101"/>
      <c r="AN144" s="101"/>
      <c r="AO144" s="101"/>
      <c r="AP144" s="101"/>
      <c r="AQ144" s="101"/>
      <c r="AR144" s="101"/>
      <c r="AS144" s="101"/>
      <c r="AT144" s="101"/>
      <c r="AU144" s="101"/>
      <c r="AV144" s="101"/>
      <c r="AW144" s="101"/>
      <c r="AX144" s="22">
        <v>0</v>
      </c>
      <c r="AY144" s="22">
        <v>0</v>
      </c>
      <c r="AZ144" s="38">
        <f t="shared" si="5"/>
        <v>0</v>
      </c>
      <c r="BA144" s="22">
        <v>0</v>
      </c>
      <c r="BB144" s="22">
        <v>0</v>
      </c>
      <c r="BC144" s="38">
        <f t="shared" si="4"/>
        <v>0</v>
      </c>
      <c r="BD144" s="120"/>
    </row>
    <row r="145" spans="1:56" s="103" customFormat="1" ht="7.5" customHeight="1">
      <c r="A145" s="101"/>
      <c r="B145" s="101"/>
      <c r="C145" s="44"/>
      <c r="D145" s="44"/>
      <c r="E145" s="44" t="s">
        <v>121</v>
      </c>
      <c r="F145" s="44"/>
      <c r="G145" s="44"/>
      <c r="H145" s="44"/>
      <c r="I145" s="44"/>
      <c r="J145" s="44"/>
      <c r="K145" s="44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  <c r="AD145" s="101"/>
      <c r="AE145" s="101"/>
      <c r="AF145" s="101"/>
      <c r="AG145" s="101"/>
      <c r="AH145" s="101"/>
      <c r="AI145" s="101"/>
      <c r="AJ145" s="101"/>
      <c r="AK145" s="101"/>
      <c r="AL145" s="101"/>
      <c r="AM145" s="101"/>
      <c r="AN145" s="101"/>
      <c r="AO145" s="101"/>
      <c r="AP145" s="101"/>
      <c r="AQ145" s="101"/>
      <c r="AR145" s="101"/>
      <c r="AS145" s="101"/>
      <c r="AT145" s="101"/>
      <c r="AU145" s="101"/>
      <c r="AV145" s="101"/>
      <c r="AW145" s="101"/>
      <c r="AX145" s="22">
        <v>0</v>
      </c>
      <c r="AY145" s="22">
        <v>0</v>
      </c>
      <c r="AZ145" s="38">
        <f t="shared" si="5"/>
        <v>0</v>
      </c>
      <c r="BA145" s="22">
        <v>0</v>
      </c>
      <c r="BB145" s="22">
        <v>0</v>
      </c>
      <c r="BC145" s="38">
        <f t="shared" si="4"/>
        <v>0</v>
      </c>
      <c r="BD145" s="120"/>
    </row>
    <row r="146" spans="1:56" s="103" customFormat="1" ht="7.5" customHeight="1">
      <c r="A146" s="101"/>
      <c r="B146" s="101"/>
      <c r="C146" s="44"/>
      <c r="D146" s="44"/>
      <c r="E146" s="44" t="s">
        <v>122</v>
      </c>
      <c r="F146" s="44"/>
      <c r="G146" s="44"/>
      <c r="H146" s="44"/>
      <c r="I146" s="44"/>
      <c r="J146" s="44"/>
      <c r="K146" s="44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  <c r="AD146" s="101"/>
      <c r="AE146" s="101"/>
      <c r="AF146" s="101"/>
      <c r="AG146" s="101"/>
      <c r="AH146" s="101"/>
      <c r="AI146" s="101"/>
      <c r="AJ146" s="101"/>
      <c r="AK146" s="101"/>
      <c r="AL146" s="101"/>
      <c r="AM146" s="101"/>
      <c r="AN146" s="101"/>
      <c r="AO146" s="101"/>
      <c r="AP146" s="101"/>
      <c r="AQ146" s="101"/>
      <c r="AR146" s="101"/>
      <c r="AS146" s="101"/>
      <c r="AT146" s="101"/>
      <c r="AU146" s="101"/>
      <c r="AV146" s="101"/>
      <c r="AW146" s="101"/>
      <c r="AX146" s="22">
        <v>0</v>
      </c>
      <c r="AY146" s="22">
        <v>0</v>
      </c>
      <c r="AZ146" s="38">
        <f t="shared" si="5"/>
        <v>0</v>
      </c>
      <c r="BA146" s="22">
        <v>0</v>
      </c>
      <c r="BB146" s="22">
        <v>0</v>
      </c>
      <c r="BC146" s="38">
        <f t="shared" si="4"/>
        <v>0</v>
      </c>
      <c r="BD146" s="120"/>
    </row>
    <row r="147" spans="1:56" s="103" customFormat="1" ht="7.5" customHeight="1">
      <c r="A147" s="101"/>
      <c r="B147" s="101"/>
      <c r="C147" s="44"/>
      <c r="D147" s="44"/>
      <c r="E147" s="44" t="s">
        <v>123</v>
      </c>
      <c r="F147" s="44"/>
      <c r="G147" s="44"/>
      <c r="H147" s="44"/>
      <c r="I147" s="44"/>
      <c r="J147" s="44"/>
      <c r="K147" s="44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  <c r="AD147" s="101"/>
      <c r="AE147" s="101"/>
      <c r="AF147" s="101"/>
      <c r="AG147" s="101"/>
      <c r="AH147" s="101"/>
      <c r="AI147" s="101"/>
      <c r="AJ147" s="101"/>
      <c r="AK147" s="101"/>
      <c r="AL147" s="101"/>
      <c r="AM147" s="101"/>
      <c r="AN147" s="101"/>
      <c r="AO147" s="101"/>
      <c r="AP147" s="101"/>
      <c r="AQ147" s="101"/>
      <c r="AR147" s="101"/>
      <c r="AS147" s="101"/>
      <c r="AT147" s="101"/>
      <c r="AU147" s="101"/>
      <c r="AV147" s="101"/>
      <c r="AW147" s="101"/>
      <c r="AX147" s="22">
        <v>0</v>
      </c>
      <c r="AY147" s="22">
        <v>0</v>
      </c>
      <c r="AZ147" s="38">
        <f t="shared" si="5"/>
        <v>0</v>
      </c>
      <c r="BA147" s="22">
        <v>0</v>
      </c>
      <c r="BB147" s="22">
        <v>0</v>
      </c>
      <c r="BC147" s="38">
        <f t="shared" si="4"/>
        <v>0</v>
      </c>
      <c r="BD147" s="120"/>
    </row>
    <row r="148" spans="1:56" s="103" customFormat="1" ht="7.5" customHeight="1">
      <c r="A148" s="101"/>
      <c r="B148" s="101"/>
      <c r="C148" s="44"/>
      <c r="D148" s="44"/>
      <c r="E148" s="44" t="s">
        <v>124</v>
      </c>
      <c r="F148" s="44"/>
      <c r="G148" s="44"/>
      <c r="H148" s="44"/>
      <c r="I148" s="44"/>
      <c r="J148" s="44"/>
      <c r="K148" s="44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  <c r="AD148" s="101"/>
      <c r="AE148" s="101"/>
      <c r="AF148" s="101"/>
      <c r="AG148" s="101"/>
      <c r="AH148" s="101"/>
      <c r="AI148" s="101"/>
      <c r="AJ148" s="101"/>
      <c r="AK148" s="101"/>
      <c r="AL148" s="101"/>
      <c r="AM148" s="101"/>
      <c r="AN148" s="101"/>
      <c r="AO148" s="101"/>
      <c r="AP148" s="101"/>
      <c r="AQ148" s="101"/>
      <c r="AR148" s="101"/>
      <c r="AS148" s="101"/>
      <c r="AT148" s="101"/>
      <c r="AU148" s="101"/>
      <c r="AV148" s="101"/>
      <c r="AW148" s="101"/>
      <c r="AX148" s="22">
        <v>0</v>
      </c>
      <c r="AY148" s="22">
        <v>0</v>
      </c>
      <c r="AZ148" s="38">
        <f t="shared" si="5"/>
        <v>0</v>
      </c>
      <c r="BA148" s="22">
        <v>0</v>
      </c>
      <c r="BB148" s="22">
        <v>0</v>
      </c>
      <c r="BC148" s="38">
        <f t="shared" si="4"/>
        <v>0</v>
      </c>
      <c r="BD148" s="120"/>
    </row>
    <row r="149" spans="1:56" s="103" customFormat="1" ht="7.5" customHeight="1">
      <c r="A149" s="101"/>
      <c r="B149" s="101"/>
      <c r="C149" s="44"/>
      <c r="D149" s="44"/>
      <c r="E149" s="44" t="s">
        <v>125</v>
      </c>
      <c r="F149" s="44"/>
      <c r="G149" s="44"/>
      <c r="H149" s="44"/>
      <c r="I149" s="44"/>
      <c r="J149" s="44"/>
      <c r="K149" s="44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  <c r="AD149" s="101"/>
      <c r="AE149" s="101"/>
      <c r="AF149" s="101"/>
      <c r="AG149" s="101"/>
      <c r="AH149" s="101"/>
      <c r="AI149" s="101"/>
      <c r="AJ149" s="101"/>
      <c r="AK149" s="101"/>
      <c r="AL149" s="101"/>
      <c r="AM149" s="101"/>
      <c r="AN149" s="101"/>
      <c r="AO149" s="101"/>
      <c r="AP149" s="101"/>
      <c r="AQ149" s="101"/>
      <c r="AR149" s="101"/>
      <c r="AS149" s="101"/>
      <c r="AT149" s="101"/>
      <c r="AU149" s="101"/>
      <c r="AV149" s="101"/>
      <c r="AW149" s="101"/>
      <c r="AX149" s="22">
        <v>0</v>
      </c>
      <c r="AY149" s="22">
        <v>0</v>
      </c>
      <c r="AZ149" s="38">
        <f t="shared" si="5"/>
        <v>0</v>
      </c>
      <c r="BA149" s="22">
        <v>0</v>
      </c>
      <c r="BB149" s="22">
        <v>0</v>
      </c>
      <c r="BC149" s="38">
        <f t="shared" si="4"/>
        <v>0</v>
      </c>
      <c r="BD149" s="120"/>
    </row>
    <row r="150" spans="1:56" s="103" customFormat="1" ht="7.5" customHeight="1">
      <c r="A150" s="101"/>
      <c r="B150" s="101"/>
      <c r="C150" s="44"/>
      <c r="D150" s="43" t="s">
        <v>126</v>
      </c>
      <c r="E150" s="44"/>
      <c r="F150" s="44"/>
      <c r="G150" s="44"/>
      <c r="H150" s="44"/>
      <c r="I150" s="44"/>
      <c r="J150" s="44"/>
      <c r="K150" s="44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  <c r="AD150" s="101"/>
      <c r="AE150" s="101"/>
      <c r="AF150" s="101"/>
      <c r="AG150" s="101"/>
      <c r="AH150" s="101"/>
      <c r="AI150" s="101"/>
      <c r="AJ150" s="101"/>
      <c r="AK150" s="101"/>
      <c r="AL150" s="101"/>
      <c r="AM150" s="101"/>
      <c r="AN150" s="101"/>
      <c r="AO150" s="101"/>
      <c r="AP150" s="101"/>
      <c r="AQ150" s="101"/>
      <c r="AR150" s="101"/>
      <c r="AS150" s="101"/>
      <c r="AT150" s="101"/>
      <c r="AU150" s="101"/>
      <c r="AV150" s="101"/>
      <c r="AW150" s="101"/>
      <c r="AX150" s="45">
        <f>SUM(AX151+AX152+AX153)</f>
        <v>0</v>
      </c>
      <c r="AY150" s="45">
        <f>SUM(AY151+AY152+AY153)</f>
        <v>0</v>
      </c>
      <c r="AZ150" s="45">
        <f t="shared" si="5"/>
        <v>0</v>
      </c>
      <c r="BA150" s="45">
        <f>SUM(BA151+BA152+BA153)</f>
        <v>0</v>
      </c>
      <c r="BB150" s="45">
        <f>SUM(BB151+BB152+BB153)</f>
        <v>0</v>
      </c>
      <c r="BC150" s="32">
        <f t="shared" si="4"/>
        <v>0</v>
      </c>
      <c r="BD150" s="120"/>
    </row>
    <row r="151" spans="1:56" s="103" customFormat="1" ht="7.5" customHeight="1">
      <c r="A151" s="101"/>
      <c r="B151" s="101"/>
      <c r="C151" s="44"/>
      <c r="D151" s="44"/>
      <c r="E151" s="44" t="s">
        <v>127</v>
      </c>
      <c r="F151" s="44"/>
      <c r="G151" s="44"/>
      <c r="H151" s="44"/>
      <c r="I151" s="44"/>
      <c r="J151" s="44"/>
      <c r="K151" s="44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  <c r="AD151" s="101"/>
      <c r="AE151" s="101"/>
      <c r="AF151" s="101"/>
      <c r="AG151" s="101"/>
      <c r="AH151" s="101"/>
      <c r="AI151" s="101"/>
      <c r="AJ151" s="101"/>
      <c r="AK151" s="101"/>
      <c r="AL151" s="101"/>
      <c r="AM151" s="101"/>
      <c r="AN151" s="101"/>
      <c r="AO151" s="101"/>
      <c r="AP151" s="101"/>
      <c r="AQ151" s="101"/>
      <c r="AR151" s="101"/>
      <c r="AS151" s="101"/>
      <c r="AT151" s="101"/>
      <c r="AU151" s="101"/>
      <c r="AV151" s="101"/>
      <c r="AW151" s="101"/>
      <c r="AX151" s="22">
        <v>0</v>
      </c>
      <c r="AY151" s="22">
        <v>0</v>
      </c>
      <c r="AZ151" s="38">
        <f t="shared" si="5"/>
        <v>0</v>
      </c>
      <c r="BA151" s="22">
        <v>0</v>
      </c>
      <c r="BB151" s="22">
        <v>0</v>
      </c>
      <c r="BC151" s="38">
        <f t="shared" si="4"/>
        <v>0</v>
      </c>
      <c r="BD151" s="120"/>
    </row>
    <row r="152" spans="1:56" s="103" customFormat="1" ht="7.5" customHeight="1">
      <c r="A152" s="101"/>
      <c r="B152" s="101"/>
      <c r="C152" s="44"/>
      <c r="D152" s="44"/>
      <c r="E152" s="44" t="s">
        <v>128</v>
      </c>
      <c r="F152" s="44"/>
      <c r="G152" s="44"/>
      <c r="H152" s="44"/>
      <c r="I152" s="44"/>
      <c r="J152" s="44"/>
      <c r="K152" s="44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  <c r="AD152" s="101"/>
      <c r="AE152" s="101"/>
      <c r="AF152" s="101"/>
      <c r="AG152" s="101"/>
      <c r="AH152" s="101"/>
      <c r="AI152" s="101"/>
      <c r="AJ152" s="101"/>
      <c r="AK152" s="101"/>
      <c r="AL152" s="101"/>
      <c r="AM152" s="101"/>
      <c r="AN152" s="101"/>
      <c r="AO152" s="101"/>
      <c r="AP152" s="101"/>
      <c r="AQ152" s="101"/>
      <c r="AR152" s="101"/>
      <c r="AS152" s="101"/>
      <c r="AT152" s="101"/>
      <c r="AU152" s="101"/>
      <c r="AV152" s="101"/>
      <c r="AW152" s="101"/>
      <c r="AX152" s="22">
        <v>0</v>
      </c>
      <c r="AY152" s="22">
        <v>0</v>
      </c>
      <c r="AZ152" s="38">
        <f t="shared" si="5"/>
        <v>0</v>
      </c>
      <c r="BA152" s="22">
        <v>0</v>
      </c>
      <c r="BB152" s="22">
        <v>0</v>
      </c>
      <c r="BC152" s="38">
        <f t="shared" si="4"/>
        <v>0</v>
      </c>
      <c r="BD152" s="120"/>
    </row>
    <row r="153" spans="1:56" s="103" customFormat="1" ht="7.5" customHeight="1">
      <c r="A153" s="101"/>
      <c r="B153" s="101"/>
      <c r="C153" s="44"/>
      <c r="D153" s="44"/>
      <c r="E153" s="44" t="s">
        <v>129</v>
      </c>
      <c r="F153" s="44"/>
      <c r="G153" s="44"/>
      <c r="H153" s="44"/>
      <c r="I153" s="44"/>
      <c r="J153" s="44"/>
      <c r="K153" s="44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  <c r="AD153" s="101"/>
      <c r="AE153" s="101"/>
      <c r="AF153" s="101"/>
      <c r="AG153" s="101"/>
      <c r="AH153" s="101"/>
      <c r="AI153" s="101"/>
      <c r="AJ153" s="101"/>
      <c r="AK153" s="101"/>
      <c r="AL153" s="101"/>
      <c r="AM153" s="101"/>
      <c r="AN153" s="101"/>
      <c r="AO153" s="101"/>
      <c r="AP153" s="101"/>
      <c r="AQ153" s="101"/>
      <c r="AR153" s="101"/>
      <c r="AS153" s="101"/>
      <c r="AT153" s="101"/>
      <c r="AU153" s="101"/>
      <c r="AV153" s="101"/>
      <c r="AW153" s="101"/>
      <c r="AX153" s="22">
        <v>0</v>
      </c>
      <c r="AY153" s="22">
        <v>0</v>
      </c>
      <c r="AZ153" s="38">
        <f t="shared" si="5"/>
        <v>0</v>
      </c>
      <c r="BA153" s="22">
        <v>0</v>
      </c>
      <c r="BB153" s="22">
        <v>0</v>
      </c>
      <c r="BC153" s="38">
        <f t="shared" si="4"/>
        <v>0</v>
      </c>
      <c r="BD153" s="120"/>
    </row>
    <row r="154" spans="1:56" s="103" customFormat="1" ht="7.5" customHeight="1">
      <c r="A154" s="101"/>
      <c r="B154" s="101"/>
      <c r="C154" s="44"/>
      <c r="D154" s="43" t="s">
        <v>130</v>
      </c>
      <c r="E154" s="44"/>
      <c r="F154" s="44"/>
      <c r="G154" s="44"/>
      <c r="H154" s="44"/>
      <c r="I154" s="44"/>
      <c r="J154" s="44"/>
      <c r="K154" s="44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  <c r="AD154" s="101"/>
      <c r="AE154" s="101"/>
      <c r="AF154" s="101"/>
      <c r="AG154" s="101"/>
      <c r="AH154" s="101"/>
      <c r="AI154" s="101"/>
      <c r="AJ154" s="101"/>
      <c r="AK154" s="101"/>
      <c r="AL154" s="101"/>
      <c r="AM154" s="101"/>
      <c r="AN154" s="101"/>
      <c r="AO154" s="101"/>
      <c r="AP154" s="101"/>
      <c r="AQ154" s="101"/>
      <c r="AR154" s="101"/>
      <c r="AS154" s="101"/>
      <c r="AT154" s="101"/>
      <c r="AU154" s="101"/>
      <c r="AV154" s="101"/>
      <c r="AW154" s="101"/>
      <c r="AX154" s="45">
        <f>SUM(AX155+AX156+AX157+AX158+AX159+AX161+AX162)</f>
        <v>0</v>
      </c>
      <c r="AY154" s="45">
        <f>SUM(AY155+AY156+AY157+AY158+AY159+AY161+AY162)</f>
        <v>0</v>
      </c>
      <c r="AZ154" s="45">
        <f>SUM(AX154+AY154)</f>
        <v>0</v>
      </c>
      <c r="BA154" s="45">
        <f>SUM(BA155+BA156+BA157+BA158+BA159+BA161+BA162)</f>
        <v>0</v>
      </c>
      <c r="BB154" s="45">
        <f>SUM(BB155+BB156+BB157+BB158+BB159+BB161+BB162)</f>
        <v>0</v>
      </c>
      <c r="BC154" s="32">
        <f>SUM(AZ154-BA154)</f>
        <v>0</v>
      </c>
      <c r="BD154" s="120"/>
    </row>
    <row r="155" spans="1:56" s="103" customFormat="1" ht="7.5" customHeight="1">
      <c r="A155" s="101"/>
      <c r="B155" s="101"/>
      <c r="C155" s="44"/>
      <c r="D155" s="44"/>
      <c r="E155" s="44" t="s">
        <v>131</v>
      </c>
      <c r="F155" s="44"/>
      <c r="G155" s="44"/>
      <c r="H155" s="44"/>
      <c r="I155" s="44"/>
      <c r="J155" s="44"/>
      <c r="K155" s="44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22">
        <v>0</v>
      </c>
      <c r="AY155" s="22">
        <v>0</v>
      </c>
      <c r="AZ155" s="38">
        <f t="shared" si="5"/>
        <v>0</v>
      </c>
      <c r="BA155" s="22">
        <v>0</v>
      </c>
      <c r="BB155" s="22">
        <v>0</v>
      </c>
      <c r="BC155" s="38">
        <f t="shared" si="4"/>
        <v>0</v>
      </c>
      <c r="BD155" s="120"/>
    </row>
    <row r="156" spans="1:56" s="103" customFormat="1" ht="7.5" customHeight="1">
      <c r="A156" s="101"/>
      <c r="B156" s="101"/>
      <c r="C156" s="44"/>
      <c r="D156" s="44"/>
      <c r="E156" s="44" t="s">
        <v>132</v>
      </c>
      <c r="F156" s="44"/>
      <c r="G156" s="44"/>
      <c r="H156" s="44"/>
      <c r="I156" s="44"/>
      <c r="J156" s="44"/>
      <c r="K156" s="44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  <c r="AD156" s="101"/>
      <c r="AE156" s="101"/>
      <c r="AF156" s="101"/>
      <c r="AG156" s="101"/>
      <c r="AH156" s="101"/>
      <c r="AI156" s="101"/>
      <c r="AJ156" s="101"/>
      <c r="AK156" s="101"/>
      <c r="AL156" s="101"/>
      <c r="AM156" s="101"/>
      <c r="AN156" s="101"/>
      <c r="AO156" s="101"/>
      <c r="AP156" s="101"/>
      <c r="AQ156" s="101"/>
      <c r="AR156" s="101"/>
      <c r="AS156" s="101"/>
      <c r="AT156" s="101"/>
      <c r="AU156" s="101"/>
      <c r="AV156" s="101"/>
      <c r="AW156" s="101"/>
      <c r="AX156" s="22">
        <v>0</v>
      </c>
      <c r="AY156" s="22">
        <v>0</v>
      </c>
      <c r="AZ156" s="38">
        <f t="shared" si="5"/>
        <v>0</v>
      </c>
      <c r="BA156" s="22">
        <v>0</v>
      </c>
      <c r="BB156" s="22">
        <v>0</v>
      </c>
      <c r="BC156" s="38">
        <f t="shared" si="4"/>
        <v>0</v>
      </c>
      <c r="BD156" s="120"/>
    </row>
    <row r="157" spans="1:56" s="103" customFormat="1" ht="7.5" customHeight="1">
      <c r="A157" s="101"/>
      <c r="B157" s="101"/>
      <c r="C157" s="44"/>
      <c r="D157" s="44"/>
      <c r="E157" s="44" t="s">
        <v>133</v>
      </c>
      <c r="F157" s="44"/>
      <c r="G157" s="44"/>
      <c r="H157" s="44"/>
      <c r="I157" s="44"/>
      <c r="J157" s="44"/>
      <c r="K157" s="44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22">
        <v>0</v>
      </c>
      <c r="AY157" s="22">
        <v>0</v>
      </c>
      <c r="AZ157" s="38">
        <f t="shared" si="5"/>
        <v>0</v>
      </c>
      <c r="BA157" s="22">
        <v>0</v>
      </c>
      <c r="BB157" s="22">
        <v>0</v>
      </c>
      <c r="BC157" s="38">
        <f t="shared" si="4"/>
        <v>0</v>
      </c>
      <c r="BD157" s="120"/>
    </row>
    <row r="158" spans="1:56" s="103" customFormat="1" ht="7.5" customHeight="1">
      <c r="A158" s="101"/>
      <c r="B158" s="101"/>
      <c r="C158" s="44"/>
      <c r="D158" s="44"/>
      <c r="E158" s="44" t="s">
        <v>134</v>
      </c>
      <c r="F158" s="44"/>
      <c r="G158" s="44"/>
      <c r="H158" s="44"/>
      <c r="I158" s="44"/>
      <c r="J158" s="44"/>
      <c r="K158" s="44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  <c r="AD158" s="101"/>
      <c r="AE158" s="101"/>
      <c r="AF158" s="101"/>
      <c r="AG158" s="101"/>
      <c r="AH158" s="101"/>
      <c r="AI158" s="101"/>
      <c r="AJ158" s="101"/>
      <c r="AK158" s="101"/>
      <c r="AL158" s="101"/>
      <c r="AM158" s="101"/>
      <c r="AN158" s="101"/>
      <c r="AO158" s="101"/>
      <c r="AP158" s="101"/>
      <c r="AQ158" s="101"/>
      <c r="AR158" s="101"/>
      <c r="AS158" s="101"/>
      <c r="AT158" s="101"/>
      <c r="AU158" s="101"/>
      <c r="AV158" s="101"/>
      <c r="AW158" s="101"/>
      <c r="AX158" s="22">
        <v>0</v>
      </c>
      <c r="AY158" s="22">
        <v>0</v>
      </c>
      <c r="AZ158" s="38">
        <f t="shared" si="5"/>
        <v>0</v>
      </c>
      <c r="BA158" s="22">
        <v>0</v>
      </c>
      <c r="BB158" s="22">
        <v>0</v>
      </c>
      <c r="BC158" s="38">
        <f t="shared" si="4"/>
        <v>0</v>
      </c>
      <c r="BD158" s="120"/>
    </row>
    <row r="159" spans="1:56" s="103" customFormat="1" ht="7.5" customHeight="1">
      <c r="A159" s="101"/>
      <c r="B159" s="101"/>
      <c r="C159" s="44"/>
      <c r="D159" s="44"/>
      <c r="E159" s="44" t="s">
        <v>135</v>
      </c>
      <c r="F159" s="44"/>
      <c r="G159" s="44"/>
      <c r="H159" s="44"/>
      <c r="I159" s="44"/>
      <c r="J159" s="44"/>
      <c r="K159" s="44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  <c r="AD159" s="101"/>
      <c r="AE159" s="101"/>
      <c r="AF159" s="101"/>
      <c r="AG159" s="101"/>
      <c r="AH159" s="101"/>
      <c r="AI159" s="101"/>
      <c r="AJ159" s="101"/>
      <c r="AK159" s="101"/>
      <c r="AL159" s="101"/>
      <c r="AM159" s="101"/>
      <c r="AN159" s="101"/>
      <c r="AO159" s="101"/>
      <c r="AP159" s="101"/>
      <c r="AQ159" s="101"/>
      <c r="AR159" s="101"/>
      <c r="AS159" s="101"/>
      <c r="AT159" s="101"/>
      <c r="AU159" s="101"/>
      <c r="AV159" s="101"/>
      <c r="AW159" s="101"/>
      <c r="AX159" s="22">
        <v>0</v>
      </c>
      <c r="AY159" s="22">
        <v>0</v>
      </c>
      <c r="AZ159" s="38">
        <f>SUM(AX159+AY159)</f>
        <v>0</v>
      </c>
      <c r="BA159" s="22">
        <v>0</v>
      </c>
      <c r="BB159" s="22">
        <v>0</v>
      </c>
      <c r="BC159" s="38">
        <f>SUM(AZ159-BA159)</f>
        <v>0</v>
      </c>
      <c r="BD159" s="120"/>
    </row>
    <row r="160" spans="1:56" s="103" customFormat="1" ht="7.5" customHeight="1">
      <c r="A160" s="101"/>
      <c r="B160" s="101"/>
      <c r="C160" s="44"/>
      <c r="D160" s="44"/>
      <c r="E160" s="44" t="s">
        <v>136</v>
      </c>
      <c r="F160" s="44"/>
      <c r="G160" s="44"/>
      <c r="H160" s="44"/>
      <c r="I160" s="44"/>
      <c r="J160" s="44"/>
      <c r="K160" s="44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  <c r="AD160" s="101"/>
      <c r="AE160" s="101"/>
      <c r="AF160" s="101"/>
      <c r="AG160" s="101"/>
      <c r="AH160" s="101"/>
      <c r="AI160" s="101"/>
      <c r="AJ160" s="101"/>
      <c r="AK160" s="101"/>
      <c r="AL160" s="101"/>
      <c r="AM160" s="101"/>
      <c r="AN160" s="101"/>
      <c r="AO160" s="101"/>
      <c r="AP160" s="101"/>
      <c r="AQ160" s="101"/>
      <c r="AR160" s="101"/>
      <c r="AS160" s="101"/>
      <c r="AT160" s="101"/>
      <c r="AU160" s="101"/>
      <c r="AV160" s="101"/>
      <c r="AW160" s="101"/>
      <c r="AX160" s="22">
        <v>0</v>
      </c>
      <c r="AY160" s="22">
        <v>0</v>
      </c>
      <c r="AZ160" s="38">
        <f t="shared" si="5"/>
        <v>0</v>
      </c>
      <c r="BA160" s="22">
        <v>0</v>
      </c>
      <c r="BB160" s="22">
        <v>0</v>
      </c>
      <c r="BC160" s="38">
        <f t="shared" si="4"/>
        <v>0</v>
      </c>
      <c r="BD160" s="120"/>
    </row>
    <row r="161" spans="1:56" s="103" customFormat="1" ht="7.5" customHeight="1">
      <c r="A161" s="101"/>
      <c r="B161" s="101"/>
      <c r="C161" s="44"/>
      <c r="D161" s="44"/>
      <c r="E161" s="44" t="s">
        <v>137</v>
      </c>
      <c r="F161" s="44"/>
      <c r="G161" s="44"/>
      <c r="H161" s="44"/>
      <c r="I161" s="44"/>
      <c r="J161" s="44"/>
      <c r="K161" s="44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  <c r="AD161" s="101"/>
      <c r="AE161" s="101"/>
      <c r="AF161" s="101"/>
      <c r="AG161" s="101"/>
      <c r="AH161" s="101"/>
      <c r="AI161" s="101"/>
      <c r="AJ161" s="101"/>
      <c r="AK161" s="101"/>
      <c r="AL161" s="101"/>
      <c r="AM161" s="101"/>
      <c r="AN161" s="101"/>
      <c r="AO161" s="101"/>
      <c r="AP161" s="101"/>
      <c r="AQ161" s="101"/>
      <c r="AR161" s="101"/>
      <c r="AS161" s="101"/>
      <c r="AT161" s="101"/>
      <c r="AU161" s="101"/>
      <c r="AV161" s="101"/>
      <c r="AW161" s="101"/>
      <c r="AX161" s="22">
        <v>0</v>
      </c>
      <c r="AY161" s="22">
        <v>0</v>
      </c>
      <c r="AZ161" s="38">
        <f t="shared" si="5"/>
        <v>0</v>
      </c>
      <c r="BA161" s="22">
        <v>0</v>
      </c>
      <c r="BB161" s="22">
        <v>0</v>
      </c>
      <c r="BC161" s="38">
        <f t="shared" si="4"/>
        <v>0</v>
      </c>
      <c r="BD161" s="120"/>
    </row>
    <row r="162" spans="1:56" s="103" customFormat="1" ht="7.5" customHeight="1">
      <c r="A162" s="101"/>
      <c r="B162" s="101"/>
      <c r="C162" s="44"/>
      <c r="D162" s="44"/>
      <c r="E162" s="44" t="s">
        <v>138</v>
      </c>
      <c r="F162" s="44"/>
      <c r="G162" s="44"/>
      <c r="H162" s="44"/>
      <c r="I162" s="44"/>
      <c r="J162" s="44"/>
      <c r="K162" s="44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  <c r="AD162" s="101"/>
      <c r="AE162" s="101"/>
      <c r="AF162" s="101"/>
      <c r="AG162" s="101"/>
      <c r="AH162" s="101"/>
      <c r="AI162" s="101"/>
      <c r="AJ162" s="101"/>
      <c r="AK162" s="101"/>
      <c r="AL162" s="101"/>
      <c r="AM162" s="101"/>
      <c r="AN162" s="101"/>
      <c r="AO162" s="101"/>
      <c r="AP162" s="101"/>
      <c r="AQ162" s="101"/>
      <c r="AR162" s="101"/>
      <c r="AS162" s="101"/>
      <c r="AT162" s="101"/>
      <c r="AU162" s="101"/>
      <c r="AV162" s="101"/>
      <c r="AW162" s="101"/>
      <c r="AX162" s="22">
        <v>0</v>
      </c>
      <c r="AY162" s="22">
        <v>0</v>
      </c>
      <c r="AZ162" s="38">
        <f t="shared" si="5"/>
        <v>0</v>
      </c>
      <c r="BA162" s="22">
        <v>0</v>
      </c>
      <c r="BB162" s="22">
        <v>0</v>
      </c>
      <c r="BC162" s="38">
        <f t="shared" si="4"/>
        <v>0</v>
      </c>
      <c r="BD162" s="120"/>
    </row>
    <row r="163" spans="1:56" s="103" customFormat="1" ht="7.5" customHeight="1">
      <c r="A163" s="101"/>
      <c r="B163" s="101"/>
      <c r="C163" s="44"/>
      <c r="D163" s="43" t="s">
        <v>139</v>
      </c>
      <c r="E163" s="44"/>
      <c r="F163" s="44"/>
      <c r="G163" s="44"/>
      <c r="H163" s="44"/>
      <c r="I163" s="44"/>
      <c r="J163" s="44"/>
      <c r="K163" s="44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45">
        <f>SUM(AX164+AX165+AX166)</f>
        <v>0</v>
      </c>
      <c r="AY163" s="45">
        <f>SUM(AY164+AY165+AY166)</f>
        <v>0</v>
      </c>
      <c r="AZ163" s="45">
        <f t="shared" si="5"/>
        <v>0</v>
      </c>
      <c r="BA163" s="45">
        <f>SUM(BA164+BA165+BA166)</f>
        <v>0</v>
      </c>
      <c r="BB163" s="45">
        <f>SUM(BB164+BB165+BB166)</f>
        <v>0</v>
      </c>
      <c r="BC163" s="32">
        <f t="shared" si="4"/>
        <v>0</v>
      </c>
      <c r="BD163" s="120"/>
    </row>
    <row r="164" spans="1:56" s="103" customFormat="1" ht="7.5" customHeight="1">
      <c r="A164" s="101"/>
      <c r="B164" s="101"/>
      <c r="C164" s="44"/>
      <c r="D164" s="44"/>
      <c r="E164" s="44" t="s">
        <v>140</v>
      </c>
      <c r="F164" s="44"/>
      <c r="G164" s="44"/>
      <c r="H164" s="44"/>
      <c r="I164" s="44"/>
      <c r="J164" s="44"/>
      <c r="K164" s="44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  <c r="AD164" s="101"/>
      <c r="AE164" s="101"/>
      <c r="AF164" s="101"/>
      <c r="AG164" s="101"/>
      <c r="AH164" s="101"/>
      <c r="AI164" s="101"/>
      <c r="AJ164" s="101"/>
      <c r="AK164" s="101"/>
      <c r="AL164" s="101"/>
      <c r="AM164" s="101"/>
      <c r="AN164" s="101"/>
      <c r="AO164" s="101"/>
      <c r="AP164" s="101"/>
      <c r="AQ164" s="101"/>
      <c r="AR164" s="101"/>
      <c r="AS164" s="101"/>
      <c r="AT164" s="101"/>
      <c r="AU164" s="101"/>
      <c r="AV164" s="101"/>
      <c r="AW164" s="101"/>
      <c r="AX164" s="22">
        <v>0</v>
      </c>
      <c r="AY164" s="22">
        <v>0</v>
      </c>
      <c r="AZ164" s="38">
        <f t="shared" si="5"/>
        <v>0</v>
      </c>
      <c r="BA164" s="22">
        <v>0</v>
      </c>
      <c r="BB164" s="22">
        <v>0</v>
      </c>
      <c r="BC164" s="38">
        <f t="shared" si="4"/>
        <v>0</v>
      </c>
      <c r="BD164" s="120"/>
    </row>
    <row r="165" spans="1:56" s="103" customFormat="1" ht="7.5" customHeight="1">
      <c r="A165" s="101"/>
      <c r="B165" s="101"/>
      <c r="C165" s="44"/>
      <c r="D165" s="44"/>
      <c r="E165" s="44" t="s">
        <v>47</v>
      </c>
      <c r="F165" s="44"/>
      <c r="G165" s="44"/>
      <c r="H165" s="44"/>
      <c r="I165" s="44"/>
      <c r="J165" s="44"/>
      <c r="K165" s="44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22">
        <v>0</v>
      </c>
      <c r="AY165" s="22">
        <v>0</v>
      </c>
      <c r="AZ165" s="38">
        <f t="shared" si="5"/>
        <v>0</v>
      </c>
      <c r="BA165" s="22">
        <v>0</v>
      </c>
      <c r="BB165" s="22">
        <v>0</v>
      </c>
      <c r="BC165" s="38">
        <f t="shared" ref="BC165:BC174" si="6">SUM(AZ165-BA165)</f>
        <v>0</v>
      </c>
      <c r="BD165" s="120"/>
    </row>
    <row r="166" spans="1:56" s="103" customFormat="1" ht="7.5" customHeight="1">
      <c r="A166" s="101"/>
      <c r="B166" s="116"/>
      <c r="C166" s="43"/>
      <c r="D166" s="47"/>
      <c r="E166" s="44" t="s">
        <v>56</v>
      </c>
      <c r="F166" s="44"/>
      <c r="G166" s="44"/>
      <c r="H166" s="44"/>
      <c r="I166" s="44"/>
      <c r="J166" s="44"/>
      <c r="K166" s="44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  <c r="AD166" s="101"/>
      <c r="AE166" s="101"/>
      <c r="AF166" s="101"/>
      <c r="AG166" s="101"/>
      <c r="AH166" s="101"/>
      <c r="AI166" s="101"/>
      <c r="AJ166" s="101"/>
      <c r="AK166" s="101"/>
      <c r="AL166" s="101"/>
      <c r="AM166" s="101"/>
      <c r="AN166" s="101"/>
      <c r="AO166" s="101"/>
      <c r="AP166" s="101"/>
      <c r="AQ166" s="101"/>
      <c r="AR166" s="101"/>
      <c r="AS166" s="101"/>
      <c r="AT166" s="101"/>
      <c r="AU166" s="101"/>
      <c r="AV166" s="101"/>
      <c r="AW166" s="101"/>
      <c r="AX166" s="22">
        <v>0</v>
      </c>
      <c r="AY166" s="22">
        <v>0</v>
      </c>
      <c r="AZ166" s="38">
        <f t="shared" si="5"/>
        <v>0</v>
      </c>
      <c r="BA166" s="22">
        <v>0</v>
      </c>
      <c r="BB166" s="22">
        <v>0</v>
      </c>
      <c r="BC166" s="38">
        <f t="shared" si="6"/>
        <v>0</v>
      </c>
      <c r="BD166" s="120"/>
    </row>
    <row r="167" spans="1:56" s="103" customFormat="1" ht="7.5" customHeight="1">
      <c r="A167" s="101"/>
      <c r="B167" s="116"/>
      <c r="C167" s="43"/>
      <c r="D167" s="48" t="s">
        <v>141</v>
      </c>
      <c r="E167" s="44"/>
      <c r="F167" s="44"/>
      <c r="G167" s="44"/>
      <c r="H167" s="44"/>
      <c r="I167" s="44"/>
      <c r="J167" s="44"/>
      <c r="K167" s="44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  <c r="AD167" s="101"/>
      <c r="AE167" s="101"/>
      <c r="AF167" s="101"/>
      <c r="AG167" s="101"/>
      <c r="AH167" s="101"/>
      <c r="AI167" s="101"/>
      <c r="AJ167" s="101"/>
      <c r="AK167" s="101"/>
      <c r="AL167" s="101"/>
      <c r="AM167" s="101"/>
      <c r="AN167" s="101"/>
      <c r="AO167" s="101"/>
      <c r="AP167" s="101"/>
      <c r="AQ167" s="101"/>
      <c r="AR167" s="101"/>
      <c r="AS167" s="101"/>
      <c r="AT167" s="101"/>
      <c r="AU167" s="101"/>
      <c r="AV167" s="101"/>
      <c r="AW167" s="101"/>
      <c r="AX167" s="45">
        <f>SUM(AX168+AX169+AX170+AX171+AX172+AX173+AX174)</f>
        <v>0</v>
      </c>
      <c r="AY167" s="45">
        <f>SUM(AY168+AY169+AY170+AY171+AY172+AY173+AY174)</f>
        <v>0</v>
      </c>
      <c r="AZ167" s="45">
        <f t="shared" ref="AZ167:AZ174" si="7">SUM(AX167+AY167)</f>
        <v>0</v>
      </c>
      <c r="BA167" s="45">
        <f>SUM(BA168+BA169+BA170+BA171+BA172+BA173+BA174)</f>
        <v>0</v>
      </c>
      <c r="BB167" s="45">
        <f>SUM(BB168+BB169+BB170+BB171+BB172+BB173+BB174)</f>
        <v>0</v>
      </c>
      <c r="BC167" s="32">
        <f t="shared" si="6"/>
        <v>0</v>
      </c>
      <c r="BD167" s="120"/>
    </row>
    <row r="168" spans="1:56" s="103" customFormat="1" ht="7.5" customHeight="1">
      <c r="A168" s="101"/>
      <c r="B168" s="116"/>
      <c r="C168" s="43"/>
      <c r="D168" s="47"/>
      <c r="E168" s="44" t="s">
        <v>142</v>
      </c>
      <c r="F168" s="44"/>
      <c r="G168" s="44"/>
      <c r="H168" s="44"/>
      <c r="I168" s="44"/>
      <c r="J168" s="44"/>
      <c r="K168" s="44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  <c r="AD168" s="101"/>
      <c r="AE168" s="101"/>
      <c r="AF168" s="101"/>
      <c r="AG168" s="101"/>
      <c r="AH168" s="101"/>
      <c r="AI168" s="101"/>
      <c r="AJ168" s="101"/>
      <c r="AK168" s="101"/>
      <c r="AL168" s="101"/>
      <c r="AM168" s="101"/>
      <c r="AN168" s="101"/>
      <c r="AO168" s="101"/>
      <c r="AP168" s="101"/>
      <c r="AQ168" s="101"/>
      <c r="AR168" s="101"/>
      <c r="AS168" s="101"/>
      <c r="AT168" s="101"/>
      <c r="AU168" s="101"/>
      <c r="AV168" s="101"/>
      <c r="AW168" s="101"/>
      <c r="AX168" s="22">
        <v>0</v>
      </c>
      <c r="AY168" s="22">
        <v>0</v>
      </c>
      <c r="AZ168" s="38">
        <f t="shared" si="7"/>
        <v>0</v>
      </c>
      <c r="BA168" s="22">
        <v>0</v>
      </c>
      <c r="BB168" s="22">
        <v>0</v>
      </c>
      <c r="BC168" s="38">
        <f t="shared" si="6"/>
        <v>0</v>
      </c>
      <c r="BD168" s="120"/>
    </row>
    <row r="169" spans="1:56" s="103" customFormat="1" ht="7.5" customHeight="1">
      <c r="A169" s="101"/>
      <c r="B169" s="116"/>
      <c r="C169" s="43"/>
      <c r="D169" s="47"/>
      <c r="E169" s="44" t="s">
        <v>143</v>
      </c>
      <c r="F169" s="44"/>
      <c r="G169" s="44"/>
      <c r="H169" s="44"/>
      <c r="I169" s="44"/>
      <c r="J169" s="44"/>
      <c r="K169" s="44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22">
        <v>0</v>
      </c>
      <c r="AY169" s="22">
        <v>0</v>
      </c>
      <c r="AZ169" s="38">
        <f t="shared" si="7"/>
        <v>0</v>
      </c>
      <c r="BA169" s="22">
        <v>0</v>
      </c>
      <c r="BB169" s="22">
        <v>0</v>
      </c>
      <c r="BC169" s="38">
        <f t="shared" si="6"/>
        <v>0</v>
      </c>
      <c r="BD169" s="120"/>
    </row>
    <row r="170" spans="1:56" s="103" customFormat="1" ht="7.5" customHeight="1">
      <c r="A170" s="101"/>
      <c r="B170" s="116"/>
      <c r="C170" s="43"/>
      <c r="D170" s="47"/>
      <c r="E170" s="44" t="s">
        <v>144</v>
      </c>
      <c r="F170" s="44"/>
      <c r="G170" s="44"/>
      <c r="H170" s="44"/>
      <c r="I170" s="44"/>
      <c r="J170" s="44"/>
      <c r="K170" s="44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  <c r="AD170" s="101"/>
      <c r="AE170" s="101"/>
      <c r="AF170" s="101"/>
      <c r="AG170" s="101"/>
      <c r="AH170" s="101"/>
      <c r="AI170" s="101"/>
      <c r="AJ170" s="101"/>
      <c r="AK170" s="101"/>
      <c r="AL170" s="101"/>
      <c r="AM170" s="101"/>
      <c r="AN170" s="101"/>
      <c r="AO170" s="101"/>
      <c r="AP170" s="101"/>
      <c r="AQ170" s="101"/>
      <c r="AR170" s="101"/>
      <c r="AS170" s="101"/>
      <c r="AT170" s="101"/>
      <c r="AU170" s="101"/>
      <c r="AV170" s="101"/>
      <c r="AW170" s="101"/>
      <c r="AX170" s="22">
        <v>0</v>
      </c>
      <c r="AY170" s="22">
        <v>0</v>
      </c>
      <c r="AZ170" s="38">
        <f t="shared" si="7"/>
        <v>0</v>
      </c>
      <c r="BA170" s="22">
        <v>0</v>
      </c>
      <c r="BB170" s="22">
        <v>0</v>
      </c>
      <c r="BC170" s="38">
        <f t="shared" si="6"/>
        <v>0</v>
      </c>
      <c r="BD170" s="120"/>
    </row>
    <row r="171" spans="1:56" s="103" customFormat="1" ht="7.5" customHeight="1">
      <c r="A171" s="101"/>
      <c r="B171" s="116"/>
      <c r="C171" s="43"/>
      <c r="D171" s="47"/>
      <c r="E171" s="44" t="s">
        <v>145</v>
      </c>
      <c r="F171" s="44"/>
      <c r="G171" s="44"/>
      <c r="H171" s="44"/>
      <c r="I171" s="44"/>
      <c r="J171" s="44"/>
      <c r="K171" s="44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22">
        <v>0</v>
      </c>
      <c r="AY171" s="22">
        <v>0</v>
      </c>
      <c r="AZ171" s="38">
        <f t="shared" si="7"/>
        <v>0</v>
      </c>
      <c r="BA171" s="22">
        <v>0</v>
      </c>
      <c r="BB171" s="22">
        <v>0</v>
      </c>
      <c r="BC171" s="38">
        <f t="shared" si="6"/>
        <v>0</v>
      </c>
      <c r="BD171" s="120"/>
    </row>
    <row r="172" spans="1:56" s="103" customFormat="1" ht="7.5" customHeight="1">
      <c r="A172" s="101"/>
      <c r="B172" s="116"/>
      <c r="C172" s="43"/>
      <c r="D172" s="47"/>
      <c r="E172" s="44" t="s">
        <v>146</v>
      </c>
      <c r="F172" s="44"/>
      <c r="G172" s="44"/>
      <c r="H172" s="44"/>
      <c r="I172" s="44"/>
      <c r="J172" s="44"/>
      <c r="K172" s="44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  <c r="AD172" s="101"/>
      <c r="AE172" s="101"/>
      <c r="AF172" s="101"/>
      <c r="AG172" s="101"/>
      <c r="AH172" s="101"/>
      <c r="AI172" s="101"/>
      <c r="AJ172" s="101"/>
      <c r="AK172" s="101"/>
      <c r="AL172" s="101"/>
      <c r="AM172" s="101"/>
      <c r="AN172" s="101"/>
      <c r="AO172" s="101"/>
      <c r="AP172" s="101"/>
      <c r="AQ172" s="101"/>
      <c r="AR172" s="101"/>
      <c r="AS172" s="101"/>
      <c r="AT172" s="101"/>
      <c r="AU172" s="101"/>
      <c r="AV172" s="101"/>
      <c r="AW172" s="101"/>
      <c r="AX172" s="22">
        <v>0</v>
      </c>
      <c r="AY172" s="22">
        <v>0</v>
      </c>
      <c r="AZ172" s="38">
        <f t="shared" si="7"/>
        <v>0</v>
      </c>
      <c r="BA172" s="22">
        <v>0</v>
      </c>
      <c r="BB172" s="22">
        <v>0</v>
      </c>
      <c r="BC172" s="38">
        <f t="shared" si="6"/>
        <v>0</v>
      </c>
      <c r="BD172" s="120"/>
    </row>
    <row r="173" spans="1:56" s="103" customFormat="1" ht="7.5" customHeight="1">
      <c r="A173" s="101"/>
      <c r="B173" s="116"/>
      <c r="C173" s="43"/>
      <c r="D173" s="47"/>
      <c r="E173" s="44" t="s">
        <v>147</v>
      </c>
      <c r="F173" s="44"/>
      <c r="G173" s="44"/>
      <c r="H173" s="44"/>
      <c r="I173" s="44"/>
      <c r="J173" s="44"/>
      <c r="K173" s="44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22">
        <v>0</v>
      </c>
      <c r="AY173" s="22">
        <v>0</v>
      </c>
      <c r="AZ173" s="38">
        <f t="shared" si="7"/>
        <v>0</v>
      </c>
      <c r="BA173" s="22">
        <v>0</v>
      </c>
      <c r="BB173" s="22">
        <v>0</v>
      </c>
      <c r="BC173" s="38">
        <f t="shared" si="6"/>
        <v>0</v>
      </c>
      <c r="BD173" s="192"/>
    </row>
    <row r="174" spans="1:56" s="103" customFormat="1" ht="7.5" customHeight="1">
      <c r="A174" s="101"/>
      <c r="B174" s="116"/>
      <c r="C174" s="43"/>
      <c r="D174" s="47"/>
      <c r="E174" s="44" t="s">
        <v>148</v>
      </c>
      <c r="F174" s="44"/>
      <c r="G174" s="44"/>
      <c r="H174" s="44"/>
      <c r="I174" s="44"/>
      <c r="J174" s="44"/>
      <c r="K174" s="44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  <c r="AD174" s="101"/>
      <c r="AE174" s="101"/>
      <c r="AF174" s="101"/>
      <c r="AG174" s="101"/>
      <c r="AH174" s="101"/>
      <c r="AI174" s="101"/>
      <c r="AJ174" s="101"/>
      <c r="AK174" s="101"/>
      <c r="AL174" s="101"/>
      <c r="AM174" s="101"/>
      <c r="AN174" s="101"/>
      <c r="AO174" s="101"/>
      <c r="AP174" s="101"/>
      <c r="AQ174" s="101"/>
      <c r="AR174" s="101"/>
      <c r="AS174" s="101"/>
      <c r="AT174" s="101"/>
      <c r="AU174" s="101"/>
      <c r="AV174" s="101"/>
      <c r="AW174" s="101"/>
      <c r="AX174" s="22">
        <v>0</v>
      </c>
      <c r="AY174" s="22">
        <v>0</v>
      </c>
      <c r="AZ174" s="38">
        <f t="shared" si="7"/>
        <v>0</v>
      </c>
      <c r="BA174" s="22">
        <v>0</v>
      </c>
      <c r="BB174" s="22">
        <v>0</v>
      </c>
      <c r="BC174" s="38">
        <f t="shared" si="6"/>
        <v>0</v>
      </c>
      <c r="BD174" s="120"/>
    </row>
    <row r="175" spans="1:56" s="103" customFormat="1" ht="7.5" customHeight="1" thickBot="1">
      <c r="A175" s="101"/>
      <c r="B175" s="116"/>
      <c r="C175" s="39"/>
      <c r="D175" s="49"/>
      <c r="E175" s="21"/>
      <c r="F175" s="21"/>
      <c r="G175" s="21"/>
      <c r="H175" s="21"/>
      <c r="I175" s="21"/>
      <c r="J175" s="21"/>
      <c r="K175" s="2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22"/>
      <c r="AY175" s="22"/>
      <c r="AZ175" s="22"/>
      <c r="BA175" s="22"/>
      <c r="BB175" s="22"/>
      <c r="BC175" s="22"/>
      <c r="BD175" s="120"/>
    </row>
    <row r="176" spans="1:56" s="103" customFormat="1" ht="7.5" customHeight="1" thickTop="1">
      <c r="A176" s="101"/>
      <c r="B176" s="116"/>
      <c r="C176" s="36" t="s">
        <v>151</v>
      </c>
      <c r="D176" s="51"/>
      <c r="E176" s="35"/>
      <c r="F176" s="35"/>
      <c r="G176" s="35"/>
      <c r="H176" s="35"/>
      <c r="I176" s="35"/>
      <c r="J176" s="35"/>
      <c r="K176" s="35"/>
      <c r="L176" s="198"/>
      <c r="M176" s="198"/>
      <c r="N176" s="198"/>
      <c r="O176" s="198"/>
      <c r="P176" s="198"/>
      <c r="Q176" s="198"/>
      <c r="R176" s="198"/>
      <c r="S176" s="198"/>
      <c r="T176" s="198"/>
      <c r="U176" s="198"/>
      <c r="V176" s="198"/>
      <c r="W176" s="198"/>
      <c r="X176" s="198"/>
      <c r="Y176" s="198"/>
      <c r="Z176" s="198"/>
      <c r="AA176" s="198"/>
      <c r="AB176" s="198"/>
      <c r="AC176" s="198"/>
      <c r="AD176" s="198"/>
      <c r="AE176" s="198"/>
      <c r="AF176" s="198"/>
      <c r="AG176" s="198"/>
      <c r="AH176" s="198"/>
      <c r="AI176" s="198"/>
      <c r="AJ176" s="198"/>
      <c r="AK176" s="198"/>
      <c r="AL176" s="198"/>
      <c r="AM176" s="198"/>
      <c r="AN176" s="198"/>
      <c r="AO176" s="198"/>
      <c r="AP176" s="198"/>
      <c r="AQ176" s="198"/>
      <c r="AR176" s="198"/>
      <c r="AS176" s="198"/>
      <c r="AT176" s="198"/>
      <c r="AU176" s="198"/>
      <c r="AV176" s="198"/>
      <c r="AW176" s="198"/>
      <c r="AX176" s="52">
        <f>SUM(AX19+AX101)</f>
        <v>2244433169</v>
      </c>
      <c r="AY176" s="52">
        <f>SUM(AY19+AY101)</f>
        <v>0</v>
      </c>
      <c r="AZ176" s="52">
        <f>SUM(AZ19+AZ101)</f>
        <v>2244433169</v>
      </c>
      <c r="BA176" s="52">
        <f>SUM(BA19+BA101)</f>
        <v>1661274096</v>
      </c>
      <c r="BB176" s="52">
        <f>SUM(BB19+BB101)</f>
        <v>1661274096</v>
      </c>
      <c r="BC176" s="37">
        <f>SUM(AZ176-BA176)</f>
        <v>583159073</v>
      </c>
      <c r="BD176" s="120"/>
    </row>
    <row r="177" spans="1:56" s="103" customFormat="1" ht="7.5" customHeight="1">
      <c r="A177" s="101"/>
      <c r="B177" s="116"/>
      <c r="C177" s="39"/>
      <c r="D177" s="49"/>
      <c r="E177" s="21"/>
      <c r="F177" s="21"/>
      <c r="G177" s="21"/>
      <c r="H177" s="21"/>
      <c r="I177" s="21"/>
      <c r="J177" s="21"/>
      <c r="K177" s="2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2"/>
      <c r="AY177" s="102"/>
      <c r="AZ177" s="102"/>
      <c r="BA177" s="102"/>
      <c r="BB177" s="102"/>
      <c r="BC177" s="102"/>
      <c r="BD177" s="120"/>
    </row>
    <row r="178" spans="1:56" s="103" customFormat="1" ht="7.5" customHeight="1">
      <c r="A178" s="101"/>
      <c r="B178" s="116"/>
      <c r="C178" s="117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  <c r="AD178" s="101"/>
      <c r="AE178" s="101"/>
      <c r="AF178" s="101"/>
      <c r="AG178" s="101"/>
      <c r="AH178" s="101"/>
      <c r="AI178" s="101"/>
      <c r="AJ178" s="101"/>
      <c r="AK178" s="101"/>
      <c r="AL178" s="101"/>
      <c r="AM178" s="101"/>
      <c r="AN178" s="101"/>
      <c r="AO178" s="101"/>
      <c r="AP178" s="101"/>
      <c r="AQ178" s="101"/>
      <c r="AR178" s="101"/>
      <c r="AS178" s="101"/>
      <c r="AT178" s="101"/>
      <c r="AU178" s="101"/>
      <c r="AV178" s="101"/>
      <c r="AW178" s="101"/>
      <c r="AX178" s="102"/>
      <c r="AY178" s="102"/>
      <c r="AZ178" s="102"/>
      <c r="BA178" s="102"/>
      <c r="BB178" s="102"/>
      <c r="BC178" s="102"/>
      <c r="BD178" s="120"/>
    </row>
    <row r="179" spans="1:56" s="103" customFormat="1" ht="7.5" customHeight="1">
      <c r="A179" s="101"/>
      <c r="B179" s="116"/>
      <c r="C179" s="50" t="s">
        <v>258</v>
      </c>
      <c r="D179" s="189"/>
      <c r="E179" s="189"/>
      <c r="F179" s="189"/>
      <c r="G179" s="189"/>
      <c r="H179" s="189"/>
      <c r="I179" s="189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97"/>
      <c r="AY179" s="197"/>
      <c r="AZ179" s="197"/>
      <c r="BA179" s="197"/>
      <c r="BB179" s="197"/>
      <c r="BC179" s="197"/>
      <c r="BD179" s="120"/>
    </row>
    <row r="180" spans="1:56" s="103" customFormat="1" ht="7.5" customHeight="1">
      <c r="A180" s="101"/>
      <c r="B180" s="116"/>
      <c r="C180" s="117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  <c r="AD180" s="101"/>
      <c r="AE180" s="101"/>
      <c r="AF180" s="101"/>
      <c r="AG180" s="101"/>
      <c r="AH180" s="101"/>
      <c r="AI180" s="101"/>
      <c r="AJ180" s="101"/>
      <c r="AK180" s="101"/>
      <c r="AL180" s="101"/>
      <c r="AM180" s="101"/>
      <c r="AN180" s="101"/>
      <c r="AO180" s="101"/>
      <c r="AP180" s="101"/>
      <c r="AQ180" s="101"/>
      <c r="AR180" s="101"/>
      <c r="AS180" s="101"/>
      <c r="AT180" s="101"/>
      <c r="AU180" s="101"/>
      <c r="AV180" s="101"/>
      <c r="AW180" s="101"/>
      <c r="AX180" s="102"/>
      <c r="AY180" s="102"/>
      <c r="AZ180" s="102"/>
      <c r="BA180" s="102"/>
      <c r="BB180" s="102"/>
      <c r="BC180" s="102"/>
      <c r="BD180" s="120"/>
    </row>
    <row r="181" spans="1:56" s="121" customFormat="1" ht="7.5" customHeight="1">
      <c r="A181" s="120"/>
      <c r="B181" s="120"/>
      <c r="C181" s="120"/>
      <c r="D181" s="120"/>
      <c r="E181" s="120"/>
      <c r="F181" s="120"/>
      <c r="G181" s="120"/>
      <c r="H181" s="120"/>
      <c r="I181" s="120"/>
      <c r="J181" s="120"/>
      <c r="K181" s="120"/>
      <c r="L181" s="120"/>
      <c r="M181" s="120"/>
      <c r="N181" s="120"/>
      <c r="O181" s="120"/>
      <c r="P181" s="120"/>
      <c r="Q181" s="120"/>
      <c r="R181" s="120"/>
      <c r="S181" s="120"/>
      <c r="T181" s="120"/>
      <c r="U181" s="120"/>
      <c r="V181" s="120"/>
      <c r="W181" s="120"/>
      <c r="X181" s="120"/>
      <c r="Y181" s="120"/>
      <c r="Z181" s="120"/>
      <c r="AA181" s="120"/>
      <c r="AB181" s="120"/>
      <c r="AC181" s="120"/>
      <c r="AD181" s="120"/>
      <c r="AE181" s="120"/>
      <c r="AF181" s="120"/>
      <c r="AG181" s="120"/>
      <c r="AH181" s="120"/>
      <c r="AI181" s="120"/>
      <c r="AJ181" s="120"/>
      <c r="AK181" s="120"/>
      <c r="AL181" s="120"/>
      <c r="AM181" s="120"/>
      <c r="AN181" s="120"/>
      <c r="AO181" s="120"/>
      <c r="AP181" s="120"/>
      <c r="AQ181" s="120"/>
      <c r="AR181" s="120"/>
      <c r="AS181" s="120"/>
      <c r="AT181" s="120"/>
      <c r="AU181" s="120"/>
      <c r="AV181" s="120"/>
      <c r="AW181" s="120"/>
      <c r="AX181" s="102"/>
      <c r="AY181" s="102"/>
      <c r="AZ181" s="102"/>
      <c r="BA181" s="102"/>
      <c r="BB181" s="102"/>
      <c r="BC181" s="102"/>
      <c r="BD181" s="120"/>
    </row>
    <row r="182" spans="1:56" s="103" customFormat="1" ht="7.5" customHeight="1">
      <c r="B182" s="101"/>
      <c r="C182" s="116" t="s">
        <v>149</v>
      </c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  <c r="AD182" s="101"/>
      <c r="AE182" s="101"/>
      <c r="AF182" s="101"/>
      <c r="AG182" s="101"/>
      <c r="AH182" s="101"/>
      <c r="AI182" s="101"/>
      <c r="AJ182" s="101"/>
      <c r="AK182" s="101"/>
      <c r="AL182" s="101"/>
      <c r="AM182" s="101"/>
      <c r="AN182" s="101"/>
      <c r="AO182" s="101"/>
      <c r="AP182" s="101"/>
      <c r="AQ182" s="101"/>
      <c r="AR182" s="101"/>
      <c r="AS182" s="101"/>
      <c r="AT182" s="101"/>
      <c r="AU182" s="101"/>
      <c r="AV182" s="101"/>
      <c r="AW182" s="101"/>
      <c r="AX182" s="191"/>
      <c r="AY182" s="191"/>
      <c r="AZ182" s="191"/>
      <c r="BA182" s="191"/>
      <c r="BB182" s="191"/>
      <c r="BC182" s="191"/>
      <c r="BD182" s="192"/>
    </row>
    <row r="183" spans="1:56" s="95" customFormat="1" ht="12" customHeight="1"/>
    <row r="184" spans="1:56" s="95" customFormat="1" ht="12" customHeight="1"/>
    <row r="185" spans="1:56" s="95" customFormat="1" ht="12" customHeight="1"/>
    <row r="186" spans="1:56" s="95" customFormat="1" ht="12" customHeight="1"/>
    <row r="187" spans="1:56" s="95" customFormat="1" ht="12" customHeight="1"/>
    <row r="188" spans="1:56" s="95" customFormat="1" ht="12" customHeight="1"/>
    <row r="189" spans="1:56" s="95" customFormat="1" ht="12" customHeight="1"/>
    <row r="190" spans="1:56" s="95" customFormat="1" ht="12" customHeight="1"/>
    <row r="191" spans="1:56" s="95" customFormat="1" ht="12" customHeight="1"/>
    <row r="192" spans="1:56" s="95" customFormat="1" ht="12" customHeight="1"/>
    <row r="193" s="95" customFormat="1" ht="12" customHeight="1"/>
    <row r="194" s="95" customFormat="1" ht="12" customHeight="1"/>
    <row r="195" s="95" customFormat="1" ht="12" customHeight="1"/>
    <row r="196" s="95" customFormat="1" ht="12" customHeight="1"/>
    <row r="197" s="95" customFormat="1" ht="12" customHeight="1"/>
    <row r="198" s="95" customFormat="1" ht="12" customHeight="1"/>
    <row r="199" s="95" customFormat="1" ht="12" customHeight="1"/>
    <row r="200" s="87" customFormat="1" ht="11.25"/>
    <row r="201" s="87" customFormat="1" ht="11.25"/>
    <row r="202" s="87" customFormat="1" ht="11.25"/>
    <row r="203" s="87" customFormat="1" ht="11.25"/>
    <row r="204" s="87" customFormat="1" ht="11.25"/>
    <row r="205" s="87" customFormat="1" ht="11.25"/>
    <row r="206" s="87" customFormat="1" ht="11.25"/>
    <row r="207" s="87" customFormat="1" ht="11.25"/>
    <row r="208" s="87" customFormat="1" ht="11.25"/>
    <row r="209" s="87" customFormat="1" ht="11.25"/>
    <row r="210" s="87" customFormat="1" ht="11.25"/>
    <row r="211" s="87" customFormat="1" ht="11.25"/>
    <row r="212" s="87" customFormat="1" ht="11.25"/>
    <row r="213" s="87" customFormat="1" ht="11.25"/>
    <row r="214" s="87" customFormat="1" ht="11.25"/>
    <row r="215" s="87" customFormat="1" ht="11.25"/>
    <row r="216" s="87" customFormat="1" ht="11.25"/>
    <row r="217" s="87" customFormat="1" ht="11.25"/>
    <row r="218" s="87" customFormat="1" ht="11.25"/>
    <row r="219" s="87" customFormat="1" ht="11.25"/>
    <row r="220" s="87" customFormat="1" ht="11.25"/>
    <row r="221" s="87" customFormat="1" ht="11.25"/>
    <row r="222" s="87" customFormat="1" ht="11.25"/>
    <row r="223" s="87" customFormat="1" ht="11.25"/>
    <row r="224" s="87" customFormat="1" ht="11.25"/>
    <row r="225" s="87" customFormat="1" ht="11.25"/>
    <row r="226" s="87" customFormat="1" ht="11.25"/>
    <row r="227" s="87" customFormat="1" ht="11.25"/>
    <row r="228" s="87" customFormat="1" ht="11.25"/>
    <row r="229" s="87" customFormat="1" ht="11.25"/>
    <row r="230" s="87" customFormat="1" ht="11.25"/>
    <row r="231" s="87" customFormat="1" ht="11.25"/>
    <row r="232" s="87" customFormat="1" ht="11.25"/>
    <row r="233" s="87" customFormat="1" ht="11.25"/>
    <row r="234" s="87" customFormat="1" ht="11.25"/>
    <row r="235" s="87" customFormat="1" ht="11.25"/>
    <row r="236" s="87" customFormat="1" ht="11.25"/>
    <row r="237" s="87" customFormat="1" ht="11.25"/>
    <row r="238" s="87" customFormat="1" ht="11.25"/>
    <row r="239" s="87" customFormat="1" ht="11.25"/>
    <row r="240" s="87" customFormat="1" ht="11.25"/>
    <row r="241" s="87" customFormat="1" ht="11.25"/>
    <row r="242" s="87" customFormat="1" ht="11.25"/>
    <row r="243" s="87" customFormat="1" ht="11.25"/>
    <row r="244" s="87" customFormat="1" ht="11.25"/>
    <row r="245" s="87" customFormat="1" ht="11.25"/>
    <row r="246" s="87" customFormat="1" ht="11.25"/>
    <row r="247" s="87" customFormat="1" ht="11.25"/>
    <row r="248" s="87" customFormat="1" ht="11.25"/>
    <row r="249" s="87" customFormat="1" ht="11.25"/>
    <row r="250" s="87" customFormat="1" ht="11.25"/>
    <row r="251" s="87" customFormat="1" ht="11.25"/>
    <row r="252" s="87" customFormat="1" ht="11.25"/>
    <row r="253" s="87" customFormat="1" ht="11.25"/>
    <row r="254" s="87" customFormat="1" ht="11.25"/>
    <row r="255" s="87" customFormat="1" ht="11.25"/>
    <row r="256" s="87" customFormat="1" ht="11.25"/>
    <row r="257" s="87" customFormat="1" ht="11.25"/>
    <row r="258" s="87" customFormat="1" ht="11.25"/>
    <row r="259" s="87" customFormat="1" ht="11.25"/>
    <row r="260" s="87" customFormat="1" ht="11.25"/>
    <row r="261" s="87" customFormat="1" ht="11.25"/>
    <row r="262" s="87" customFormat="1" ht="11.25"/>
    <row r="263" s="87" customFormat="1" ht="11.25"/>
    <row r="264" s="87" customFormat="1" ht="11.25"/>
    <row r="265" s="87" customFormat="1" ht="11.25"/>
    <row r="266" s="87" customFormat="1" ht="11.25"/>
    <row r="267" s="87" customFormat="1" ht="11.25"/>
    <row r="268" s="87" customFormat="1" ht="11.25"/>
    <row r="269" s="87" customFormat="1" ht="11.25"/>
    <row r="270" s="87" customFormat="1" ht="11.25"/>
    <row r="271" s="87" customFormat="1" ht="11.25"/>
    <row r="272" s="87" customFormat="1" ht="11.25"/>
    <row r="273" s="87" customFormat="1" ht="11.25"/>
    <row r="274" s="87" customFormat="1" ht="11.25"/>
    <row r="275" s="87" customFormat="1" ht="11.25"/>
    <row r="276" s="87" customFormat="1" ht="11.25"/>
    <row r="277" s="87" customFormat="1" ht="11.25"/>
    <row r="278" s="87" customFormat="1" ht="11.25"/>
    <row r="279" s="87" customFormat="1" ht="11.25"/>
    <row r="280" s="87" customFormat="1" ht="11.25"/>
    <row r="281" s="87" customFormat="1" ht="11.25"/>
    <row r="282" s="87" customFormat="1" ht="11.25"/>
    <row r="283" s="87" customFormat="1" ht="11.25"/>
    <row r="284" s="87" customFormat="1" ht="11.25"/>
    <row r="285" s="87" customFormat="1" ht="11.25"/>
    <row r="286" s="87" customFormat="1" ht="11.25"/>
    <row r="287" s="87" customFormat="1" ht="11.25"/>
    <row r="288" s="87" customFormat="1" ht="11.25"/>
    <row r="289" s="87" customFormat="1" ht="11.25"/>
    <row r="290" s="87" customFormat="1" ht="11.25"/>
    <row r="291" s="87" customFormat="1" ht="11.25"/>
    <row r="292" s="87" customFormat="1" ht="11.25"/>
    <row r="293" s="87" customFormat="1" ht="11.25"/>
    <row r="294" s="87" customFormat="1" ht="11.25"/>
    <row r="295" s="87" customFormat="1" ht="11.25"/>
    <row r="296" s="87" customFormat="1" ht="11.25"/>
    <row r="297" s="87" customFormat="1" ht="11.25"/>
    <row r="298" s="87" customFormat="1" ht="11.25"/>
    <row r="299" s="87" customFormat="1" ht="11.25"/>
    <row r="300" s="87" customFormat="1" ht="11.25"/>
    <row r="301" s="87" customFormat="1" ht="11.25"/>
    <row r="302" s="87" customFormat="1" ht="11.25"/>
    <row r="303" s="87" customFormat="1" ht="11.25"/>
    <row r="304" s="87" customFormat="1" ht="11.25"/>
    <row r="305" s="87" customFormat="1" ht="11.25"/>
    <row r="306" s="87" customFormat="1" ht="11.25"/>
    <row r="307" s="87" customFormat="1" ht="11.25"/>
    <row r="308" s="87" customFormat="1" ht="11.25"/>
    <row r="309" s="87" customFormat="1" ht="11.25"/>
    <row r="310" s="87" customFormat="1" ht="11.25"/>
    <row r="311" s="87" customFormat="1" ht="11.25"/>
    <row r="312" s="87" customFormat="1" ht="11.25"/>
    <row r="313" s="87" customFormat="1" ht="11.25"/>
    <row r="314" s="87" customFormat="1" ht="11.25"/>
    <row r="315" s="87" customFormat="1" ht="11.25"/>
    <row r="316" s="87" customFormat="1" ht="11.25"/>
    <row r="317" s="87" customFormat="1" ht="11.25"/>
    <row r="318" s="87" customFormat="1" ht="11.25"/>
    <row r="319" s="87" customFormat="1" ht="11.25"/>
    <row r="320" s="87" customFormat="1" ht="11.25"/>
    <row r="321" s="87" customFormat="1" ht="11.25"/>
    <row r="322" s="87" customFormat="1" ht="11.25"/>
    <row r="323" s="87" customFormat="1" ht="11.25"/>
    <row r="324" s="87" customFormat="1" ht="11.25"/>
    <row r="325" s="87" customFormat="1" ht="11.25"/>
    <row r="326" s="87" customFormat="1" ht="11.25"/>
    <row r="327" s="87" customFormat="1" ht="11.25"/>
    <row r="328" s="87" customFormat="1" ht="11.25"/>
    <row r="329" s="87" customFormat="1" ht="11.25"/>
    <row r="330" s="87" customFormat="1" ht="11.25"/>
    <row r="331" s="87" customFormat="1" ht="11.25"/>
    <row r="332" s="87" customFormat="1" ht="11.25"/>
    <row r="333" s="87" customFormat="1" ht="11.25"/>
    <row r="334" s="87" customFormat="1" ht="11.25"/>
    <row r="335" s="87" customFormat="1" ht="11.25"/>
    <row r="336" s="87" customFormat="1" ht="11.25"/>
    <row r="337" s="87" customFormat="1" ht="11.25"/>
    <row r="338" s="87" customFormat="1" ht="11.25"/>
    <row r="339" s="87" customFormat="1" ht="11.25"/>
    <row r="340" s="87" customFormat="1" ht="11.25"/>
    <row r="341" s="87" customFormat="1" ht="11.25"/>
    <row r="342" s="87" customFormat="1" ht="11.25"/>
    <row r="343" s="87" customFormat="1" ht="11.25"/>
    <row r="344" s="87" customFormat="1" ht="11.25"/>
    <row r="345" s="87" customFormat="1" ht="11.25"/>
    <row r="346" s="87" customFormat="1" ht="11.25"/>
    <row r="347" s="87" customFormat="1" ht="11.25"/>
    <row r="348" s="87" customFormat="1" ht="11.25"/>
    <row r="349" s="87" customFormat="1" ht="11.25"/>
    <row r="350" s="87" customFormat="1" ht="11.25"/>
    <row r="351" s="87" customFormat="1" ht="11.25"/>
    <row r="352" s="87" customFormat="1" ht="11.25"/>
    <row r="353" s="87" customFormat="1" ht="11.25"/>
    <row r="354" s="87" customFormat="1" ht="11.25"/>
    <row r="355" s="87" customFormat="1" ht="11.25"/>
    <row r="356" s="87" customFormat="1" ht="11.25"/>
    <row r="357" s="87" customFormat="1" ht="11.25"/>
    <row r="358" s="87" customFormat="1" ht="11.25"/>
    <row r="359" s="87" customFormat="1" ht="11.25"/>
    <row r="360" s="87" customFormat="1" ht="11.25"/>
    <row r="361" s="87" customFormat="1" ht="11.25"/>
    <row r="362" s="87" customFormat="1" ht="11.25"/>
    <row r="363" s="87" customFormat="1" ht="11.25"/>
    <row r="364" s="87" customFormat="1" ht="11.25"/>
    <row r="365" s="87" customFormat="1" ht="11.25"/>
    <row r="366" s="87" customFormat="1" ht="11.25"/>
    <row r="367" s="87" customFormat="1" ht="11.25"/>
    <row r="368" s="87" customFormat="1" ht="11.25"/>
    <row r="369" s="87" customFormat="1" ht="11.25"/>
    <row r="370" s="87" customFormat="1" ht="11.25"/>
    <row r="371" s="87" customFormat="1" ht="11.25"/>
    <row r="372" s="87" customFormat="1" ht="11.25"/>
    <row r="373" s="87" customFormat="1" ht="11.25"/>
    <row r="374" s="87" customFormat="1" ht="11.25"/>
    <row r="375" s="87" customFormat="1" ht="11.25"/>
    <row r="376" s="87" customFormat="1" ht="11.25"/>
    <row r="377" s="87" customFormat="1" ht="11.25"/>
    <row r="378" s="87" customFormat="1" ht="11.25"/>
    <row r="379" s="87" customFormat="1" ht="11.25"/>
    <row r="380" s="87" customFormat="1" ht="11.25"/>
    <row r="381" s="87" customFormat="1" ht="11.25"/>
    <row r="382" s="87" customFormat="1" ht="11.25"/>
    <row r="383" s="87" customFormat="1" ht="11.25"/>
    <row r="384" s="87" customFormat="1" ht="11.25"/>
    <row r="385" s="87" customFormat="1" ht="11.25"/>
    <row r="386" s="87" customFormat="1" ht="11.25"/>
    <row r="387" s="87" customFormat="1" ht="11.25"/>
    <row r="388" s="87" customFormat="1" ht="11.25"/>
    <row r="389" s="87" customFormat="1" ht="11.25"/>
    <row r="390" s="87" customFormat="1" ht="11.25"/>
    <row r="391" s="87" customFormat="1" ht="11.25"/>
    <row r="392" s="87" customFormat="1" ht="11.25"/>
    <row r="393" s="87" customFormat="1" ht="11.25"/>
    <row r="394" s="87" customFormat="1" ht="11.25"/>
    <row r="395" s="87" customFormat="1" ht="11.25"/>
    <row r="396" s="87" customFormat="1" ht="11.25"/>
    <row r="397" s="87" customFormat="1" ht="11.25"/>
    <row r="398" s="87" customFormat="1" ht="11.25"/>
    <row r="399" s="87" customFormat="1" ht="11.25"/>
    <row r="400" s="87" customFormat="1" ht="11.25"/>
    <row r="401" s="87" customFormat="1" ht="11.25"/>
    <row r="402" s="87" customFormat="1" ht="11.25"/>
    <row r="403" s="87" customFormat="1" ht="11.25"/>
    <row r="404" s="87" customFormat="1" ht="11.25"/>
    <row r="405" s="87" customFormat="1" ht="11.25"/>
    <row r="406" s="87" customFormat="1" ht="11.25"/>
    <row r="407" s="87" customFormat="1" ht="11.25"/>
    <row r="408" s="87" customFormat="1" ht="11.25"/>
    <row r="409" s="87" customFormat="1" ht="11.25"/>
    <row r="410" s="87" customFormat="1" ht="11.25"/>
    <row r="411" s="87" customFormat="1" ht="11.25"/>
    <row r="412" s="87" customFormat="1" ht="11.25"/>
    <row r="413" s="87" customFormat="1" ht="11.25"/>
    <row r="414" s="87" customFormat="1" ht="11.25"/>
    <row r="415" s="87" customFormat="1" ht="11.25"/>
    <row r="416" s="87" customFormat="1" ht="11.25"/>
    <row r="417" s="87" customFormat="1" ht="11.25"/>
    <row r="418" s="87" customFormat="1" ht="11.25"/>
    <row r="419" s="87" customFormat="1" ht="11.25"/>
    <row r="420" s="87" customFormat="1" ht="11.25"/>
    <row r="421" s="87" customFormat="1" ht="11.25"/>
    <row r="422" s="87" customFormat="1" ht="11.25"/>
    <row r="423" s="87" customFormat="1" ht="11.25"/>
    <row r="424" s="87" customFormat="1" ht="11.25"/>
    <row r="425" s="87" customFormat="1" ht="11.25"/>
    <row r="426" s="87" customFormat="1" ht="11.25"/>
    <row r="427" s="87" customFormat="1" ht="11.25"/>
    <row r="428" s="87" customFormat="1" ht="11.25"/>
    <row r="429" s="87" customFormat="1" ht="11.25"/>
    <row r="430" s="87" customFormat="1" ht="11.25"/>
    <row r="431" s="87" customFormat="1" ht="11.25"/>
    <row r="432" s="87" customFormat="1" ht="11.25"/>
    <row r="433" s="87" customFormat="1" ht="11.25"/>
    <row r="434" s="87" customFormat="1" ht="11.25"/>
    <row r="435" s="87" customFormat="1" ht="11.25"/>
    <row r="436" s="87" customFormat="1" ht="11.25"/>
    <row r="437" s="87" customFormat="1" ht="11.25"/>
    <row r="438" s="87" customFormat="1" ht="11.25"/>
    <row r="439" s="87" customFormat="1" ht="11.25"/>
    <row r="440" s="87" customFormat="1" ht="11.25"/>
    <row r="441" s="87" customFormat="1" ht="11.25"/>
    <row r="442" s="87" customFormat="1" ht="11.25"/>
    <row r="443" s="87" customFormat="1" ht="11.25"/>
    <row r="444" s="87" customFormat="1" ht="11.25"/>
    <row r="445" s="87" customFormat="1" ht="11.25"/>
    <row r="446" s="87" customFormat="1" ht="11.25"/>
    <row r="447" s="87" customFormat="1" ht="11.25"/>
    <row r="448" s="87" customFormat="1" ht="11.25"/>
    <row r="449" s="87" customFormat="1" ht="11.25"/>
    <row r="450" s="87" customFormat="1" ht="11.25"/>
    <row r="451" s="87" customFormat="1" ht="11.25"/>
    <row r="452" s="87" customFormat="1" ht="11.25"/>
    <row r="453" s="87" customFormat="1" ht="11.25"/>
    <row r="454" s="87" customFormat="1" ht="11.25"/>
    <row r="455" s="87" customFormat="1" ht="11.25"/>
    <row r="456" s="87" customFormat="1" ht="11.25"/>
    <row r="457" s="87" customFormat="1" ht="11.25"/>
    <row r="458" s="87" customFormat="1" ht="11.25"/>
    <row r="459" s="87" customFormat="1" ht="11.25"/>
    <row r="460" s="87" customFormat="1" ht="11.25"/>
    <row r="461" s="87" customFormat="1" ht="11.25"/>
    <row r="462" s="87" customFormat="1" ht="11.25"/>
    <row r="463" s="87" customFormat="1" ht="11.25"/>
    <row r="464" s="87" customFormat="1" ht="11.25"/>
    <row r="465" s="87" customFormat="1" ht="11.25"/>
    <row r="466" s="87" customFormat="1" ht="11.25"/>
    <row r="467" s="87" customFormat="1" ht="11.25"/>
    <row r="468" s="87" customFormat="1" ht="11.25"/>
    <row r="469" s="87" customFormat="1" ht="11.25"/>
    <row r="470" s="87" customFormat="1" ht="11.25"/>
    <row r="471" s="87" customFormat="1" ht="11.25"/>
    <row r="472" s="87" customFormat="1" ht="11.25"/>
    <row r="473" s="87" customFormat="1" ht="11.25"/>
    <row r="474" s="87" customFormat="1" ht="11.25"/>
    <row r="475" s="87" customFormat="1" ht="11.25"/>
    <row r="476" s="87" customFormat="1" ht="11.25"/>
    <row r="477" s="87" customFormat="1" ht="11.25"/>
    <row r="478" s="87" customFormat="1" ht="11.25"/>
    <row r="479" s="87" customFormat="1" ht="11.25"/>
    <row r="480" s="87" customFormat="1" ht="11.25"/>
    <row r="481" s="87" customFormat="1" ht="11.25"/>
    <row r="482" s="87" customFormat="1" ht="11.25"/>
    <row r="483" s="87" customFormat="1" ht="11.25"/>
    <row r="484" s="87" customFormat="1" ht="11.25"/>
    <row r="485" s="87" customFormat="1" ht="11.25"/>
    <row r="486" s="87" customFormat="1" ht="11.25"/>
    <row r="487" s="87" customFormat="1" ht="11.25"/>
    <row r="488" s="87" customFormat="1" ht="11.25"/>
    <row r="489" s="87" customFormat="1" ht="11.25"/>
    <row r="490" s="87" customFormat="1" ht="11.25"/>
    <row r="491" s="87" customFormat="1" ht="11.25"/>
    <row r="492" s="87" customFormat="1" ht="11.25"/>
    <row r="493" s="87" customFormat="1" ht="11.25"/>
    <row r="494" s="87" customFormat="1" ht="11.25"/>
    <row r="495" s="87" customFormat="1" ht="11.25"/>
    <row r="496" s="87" customFormat="1" ht="11.25"/>
    <row r="497" s="87" customFormat="1" ht="11.25"/>
    <row r="498" s="87" customFormat="1" ht="11.25"/>
    <row r="499" s="87" customFormat="1" ht="11.25"/>
    <row r="500" s="87" customFormat="1" ht="11.25"/>
    <row r="501" s="87" customFormat="1" ht="11.25"/>
    <row r="502" s="87" customFormat="1" ht="11.25"/>
    <row r="503" s="87" customFormat="1" ht="11.25"/>
  </sheetData>
  <pageMargins left="0.59055118110236227" right="0" top="0" bottom="0" header="0" footer="0"/>
  <pageSetup scale="94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215"/>
  <sheetViews>
    <sheetView zoomScale="145" zoomScaleNormal="145" workbookViewId="0">
      <selection activeCell="AT34" sqref="AT34"/>
    </sheetView>
  </sheetViews>
  <sheetFormatPr baseColWidth="10" defaultRowHeight="13.5"/>
  <cols>
    <col min="1" max="1" width="3.7109375" style="127" customWidth="1"/>
    <col min="2" max="2" width="0.140625" style="1" customWidth="1"/>
    <col min="3" max="42" width="0.85546875" style="1" customWidth="1"/>
    <col min="43" max="47" width="10.28515625" style="1" customWidth="1"/>
    <col min="48" max="48" width="12.42578125" style="1" customWidth="1"/>
    <col min="49" max="49" width="0.140625" style="1" customWidth="1"/>
    <col min="50" max="67" width="11.42578125" style="129"/>
    <col min="68" max="16384" width="11.42578125" style="128"/>
  </cols>
  <sheetData>
    <row r="1" spans="1:67" ht="11.1" customHeight="1"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2"/>
      <c r="AV1" s="3"/>
      <c r="AW1" s="128"/>
    </row>
    <row r="2" spans="1:67" ht="11.1" customHeight="1"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2"/>
      <c r="AV2" s="3"/>
      <c r="AW2" s="128"/>
    </row>
    <row r="3" spans="1:67" ht="11.1" customHeight="1"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2"/>
      <c r="AV3" s="3"/>
      <c r="AW3" s="128"/>
    </row>
    <row r="4" spans="1:67" ht="11.1" customHeight="1"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2"/>
      <c r="AV4" s="3"/>
      <c r="AW4" s="128"/>
    </row>
    <row r="5" spans="1:67" ht="11.1" customHeight="1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2"/>
      <c r="AV5" s="3"/>
      <c r="AW5" s="128"/>
    </row>
    <row r="6" spans="1:67" ht="11.1" customHeight="1"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2"/>
      <c r="AV6" s="4"/>
      <c r="AW6" s="128"/>
    </row>
    <row r="7" spans="1:67" ht="11.1" customHeight="1"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5"/>
      <c r="AV7" s="5"/>
      <c r="AW7" s="128"/>
    </row>
    <row r="8" spans="1:67" s="133" customFormat="1" ht="3.95" customHeight="1">
      <c r="A8" s="130"/>
      <c r="B8" s="6"/>
      <c r="C8" s="131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32"/>
    </row>
    <row r="9" spans="1:67" s="136" customFormat="1" ht="11.1" customHeight="1">
      <c r="A9" s="134"/>
      <c r="B9" s="7" t="s">
        <v>0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</row>
    <row r="10" spans="1:67" s="136" customFormat="1" ht="11.1" customHeight="1">
      <c r="A10" s="134"/>
      <c r="B10" s="7" t="s">
        <v>264</v>
      </c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</row>
    <row r="11" spans="1:67" s="136" customFormat="1" ht="11.1" customHeight="1">
      <c r="A11" s="134"/>
      <c r="B11" s="7" t="s">
        <v>74</v>
      </c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5"/>
      <c r="BM11" s="135"/>
      <c r="BN11" s="135"/>
      <c r="BO11" s="135"/>
    </row>
    <row r="12" spans="1:67" s="136" customFormat="1" ht="11.1" customHeight="1">
      <c r="A12" s="134"/>
      <c r="B12" s="41" t="s">
        <v>152</v>
      </c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</row>
    <row r="13" spans="1:67" s="136" customFormat="1" ht="11.1" customHeight="1">
      <c r="A13" s="134"/>
      <c r="B13" s="10" t="s">
        <v>2</v>
      </c>
      <c r="C13" s="10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</row>
    <row r="14" spans="1:67" s="141" customFormat="1" ht="3.95" customHeight="1">
      <c r="A14" s="137"/>
      <c r="B14" s="138"/>
      <c r="C14" s="138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</row>
    <row r="15" spans="1:67" s="141" customFormat="1" ht="11.1" customHeight="1">
      <c r="A15" s="137"/>
      <c r="B15" s="11"/>
      <c r="C15" s="12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4" t="s">
        <v>75</v>
      </c>
      <c r="AR15" s="14" t="s">
        <v>75</v>
      </c>
      <c r="AS15" s="14" t="s">
        <v>75</v>
      </c>
      <c r="AT15" s="14" t="s">
        <v>75</v>
      </c>
      <c r="AU15" s="14" t="s">
        <v>75</v>
      </c>
      <c r="AV15" s="15"/>
      <c r="AW15" s="11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</row>
    <row r="16" spans="1:67" s="141" customFormat="1" ht="11.1" customHeight="1">
      <c r="A16" s="137"/>
      <c r="B16" s="11"/>
      <c r="C16" s="16" t="s">
        <v>4</v>
      </c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4"/>
      <c r="AR16" s="14" t="s">
        <v>5</v>
      </c>
      <c r="AS16" s="14"/>
      <c r="AT16" s="14"/>
      <c r="AU16" s="14"/>
      <c r="AV16" s="15" t="s">
        <v>76</v>
      </c>
      <c r="AW16" s="11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</row>
    <row r="17" spans="1:67" s="141" customFormat="1" ht="11.1" customHeight="1">
      <c r="A17" s="137"/>
      <c r="B17" s="11"/>
      <c r="C17" s="18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20" t="s">
        <v>153</v>
      </c>
      <c r="AR17" s="14" t="s">
        <v>8</v>
      </c>
      <c r="AS17" s="14" t="s">
        <v>9</v>
      </c>
      <c r="AT17" s="14" t="s">
        <v>10</v>
      </c>
      <c r="AU17" s="14" t="s">
        <v>154</v>
      </c>
      <c r="AV17" s="15"/>
      <c r="AW17" s="11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</row>
    <row r="18" spans="1:67" s="146" customFormat="1" ht="7.5" customHeight="1">
      <c r="A18" s="142"/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4"/>
      <c r="AR18" s="144"/>
      <c r="AS18" s="144"/>
      <c r="AT18" s="144"/>
      <c r="AU18" s="144"/>
      <c r="AV18" s="144"/>
      <c r="AW18" s="144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</row>
    <row r="19" spans="1:67" s="146" customFormat="1" ht="7.5" customHeight="1">
      <c r="A19" s="142"/>
      <c r="B19" s="143"/>
      <c r="C19" s="147" t="s">
        <v>77</v>
      </c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9">
        <f>SUM(AQ23+AQ34+AQ45)</f>
        <v>2244433169</v>
      </c>
      <c r="AR19" s="149">
        <f t="shared" ref="AR19:AU19" si="0">SUM(AR23+AR34+AR45)</f>
        <v>0</v>
      </c>
      <c r="AS19" s="149">
        <f t="shared" si="0"/>
        <v>2244433169</v>
      </c>
      <c r="AT19" s="149">
        <f t="shared" si="0"/>
        <v>1656274096</v>
      </c>
      <c r="AU19" s="149">
        <f t="shared" si="0"/>
        <v>1656274096</v>
      </c>
      <c r="AV19" s="149">
        <f>SUM(AS19-AT19)</f>
        <v>588159073</v>
      </c>
      <c r="AW19" s="144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</row>
    <row r="20" spans="1:67" s="146" customFormat="1" ht="7.5" customHeight="1">
      <c r="A20" s="142"/>
      <c r="B20" s="143"/>
      <c r="C20" s="148"/>
      <c r="D20" s="31"/>
      <c r="E20" s="147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50"/>
      <c r="AR20" s="150"/>
      <c r="AS20" s="150"/>
      <c r="AT20" s="150"/>
      <c r="AU20" s="150"/>
      <c r="AV20" s="149"/>
      <c r="AW20" s="144"/>
      <c r="AX20" s="145"/>
      <c r="AY20" s="145"/>
      <c r="AZ20" s="145"/>
      <c r="BA20" s="145"/>
      <c r="BB20" s="145"/>
      <c r="BC20" s="145"/>
      <c r="BD20" s="145"/>
      <c r="BE20" s="145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</row>
    <row r="21" spans="1:67" s="146" customFormat="1" ht="7.5" customHeight="1">
      <c r="A21" s="142"/>
      <c r="B21" s="143"/>
      <c r="C21" s="148"/>
      <c r="D21" s="31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50"/>
      <c r="AR21" s="150"/>
      <c r="AS21" s="150"/>
      <c r="AT21" s="150"/>
      <c r="AU21" s="150"/>
      <c r="AV21" s="149"/>
      <c r="AW21" s="144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</row>
    <row r="22" spans="1:67" s="146" customFormat="1" ht="7.5" customHeight="1">
      <c r="A22" s="142"/>
      <c r="B22" s="143"/>
      <c r="C22" s="148"/>
      <c r="D22" s="31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50"/>
      <c r="AR22" s="150"/>
      <c r="AS22" s="150"/>
      <c r="AT22" s="150"/>
      <c r="AU22" s="150"/>
      <c r="AV22" s="149"/>
      <c r="AW22" s="144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</row>
    <row r="23" spans="1:67" s="146" customFormat="1" ht="7.5" customHeight="1">
      <c r="A23" s="142"/>
      <c r="B23" s="143"/>
      <c r="C23" s="148"/>
      <c r="D23" s="31" t="s">
        <v>155</v>
      </c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4"/>
      <c r="AR23" s="144"/>
      <c r="AS23" s="150">
        <f>AQ23+AR23</f>
        <v>0</v>
      </c>
      <c r="AT23" s="144"/>
      <c r="AU23" s="144"/>
      <c r="AV23" s="149">
        <f>AS23-AT23</f>
        <v>0</v>
      </c>
      <c r="AW23" s="144"/>
      <c r="AX23" s="145"/>
      <c r="AY23" s="145"/>
      <c r="AZ23" s="145"/>
      <c r="BA23" s="145"/>
      <c r="BB23" s="145"/>
      <c r="BC23" s="145"/>
      <c r="BD23" s="145"/>
      <c r="BE23" s="145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</row>
    <row r="24" spans="1:67" s="146" customFormat="1" ht="7.5" customHeight="1">
      <c r="A24" s="142"/>
      <c r="B24" s="143"/>
      <c r="C24" s="148"/>
      <c r="D24" s="31"/>
      <c r="E24" s="143" t="s">
        <v>156</v>
      </c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50"/>
      <c r="AR24" s="150"/>
      <c r="AS24" s="150"/>
      <c r="AT24" s="150"/>
      <c r="AU24" s="150"/>
      <c r="AV24" s="149"/>
      <c r="AW24" s="144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</row>
    <row r="25" spans="1:67" s="146" customFormat="1" ht="7.5" customHeight="1">
      <c r="A25" s="142"/>
      <c r="B25" s="143"/>
      <c r="C25" s="148"/>
      <c r="D25" s="31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50"/>
      <c r="AR25" s="150"/>
      <c r="AS25" s="150"/>
      <c r="AT25" s="150"/>
      <c r="AU25" s="150"/>
      <c r="AV25" s="149"/>
      <c r="AW25" s="144"/>
      <c r="AX25" s="145"/>
      <c r="AY25" s="145"/>
      <c r="AZ25" s="145"/>
      <c r="BA25" s="145"/>
      <c r="BB25" s="145"/>
      <c r="BC25" s="145"/>
      <c r="BD25" s="145"/>
      <c r="BE25" s="145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</row>
    <row r="26" spans="1:67" s="146" customFormat="1" ht="7.5" customHeight="1">
      <c r="A26" s="142"/>
      <c r="B26" s="143"/>
      <c r="C26" s="148"/>
      <c r="D26" s="31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50"/>
      <c r="AR26" s="150"/>
      <c r="AS26" s="150"/>
      <c r="AT26" s="150"/>
      <c r="AU26" s="150"/>
      <c r="AV26" s="149"/>
      <c r="AW26" s="144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</row>
    <row r="27" spans="1:67" s="146" customFormat="1" ht="7.5" customHeight="1">
      <c r="A27" s="142"/>
      <c r="B27" s="143"/>
      <c r="C27" s="148"/>
      <c r="D27" s="31"/>
      <c r="E27" s="148"/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50"/>
      <c r="AR27" s="150"/>
      <c r="AS27" s="150"/>
      <c r="AT27" s="150"/>
      <c r="AU27" s="150"/>
      <c r="AV27" s="149"/>
      <c r="AW27" s="144"/>
      <c r="AX27" s="145"/>
      <c r="AY27" s="145"/>
      <c r="AZ27" s="145"/>
      <c r="BA27" s="145"/>
      <c r="BB27" s="145"/>
      <c r="BC27" s="145"/>
      <c r="BD27" s="145"/>
      <c r="BE27" s="145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</row>
    <row r="28" spans="1:67" s="146" customFormat="1" ht="7.5" customHeight="1">
      <c r="A28" s="142"/>
      <c r="B28" s="143"/>
      <c r="C28" s="148"/>
      <c r="D28" s="31"/>
      <c r="E28" s="148"/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50"/>
      <c r="AR28" s="150"/>
      <c r="AS28" s="150"/>
      <c r="AT28" s="150"/>
      <c r="AU28" s="150"/>
      <c r="AV28" s="149"/>
      <c r="AW28" s="144"/>
      <c r="AX28" s="145"/>
      <c r="AY28" s="145"/>
      <c r="AZ28" s="145"/>
      <c r="BA28" s="145"/>
      <c r="BB28" s="145"/>
      <c r="BC28" s="145"/>
      <c r="BD28" s="145"/>
      <c r="BE28" s="145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</row>
    <row r="29" spans="1:67" s="146" customFormat="1" ht="7.5" customHeight="1">
      <c r="A29" s="142"/>
      <c r="B29" s="143"/>
      <c r="C29" s="148"/>
      <c r="D29" s="31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50"/>
      <c r="AR29" s="150"/>
      <c r="AS29" s="150"/>
      <c r="AT29" s="150"/>
      <c r="AU29" s="150"/>
      <c r="AV29" s="149"/>
      <c r="AW29" s="144"/>
      <c r="AX29" s="145"/>
      <c r="AY29" s="145"/>
      <c r="AZ29" s="145"/>
      <c r="BA29" s="145"/>
      <c r="BB29" s="145"/>
      <c r="BC29" s="145"/>
      <c r="BD29" s="145"/>
      <c r="BE29" s="145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</row>
    <row r="30" spans="1:67" s="146" customFormat="1" ht="7.5" customHeight="1">
      <c r="A30" s="142"/>
      <c r="B30" s="143"/>
      <c r="C30" s="148"/>
      <c r="D30" s="31"/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50"/>
      <c r="AR30" s="150"/>
      <c r="AS30" s="150"/>
      <c r="AT30" s="150"/>
      <c r="AU30" s="150"/>
      <c r="AV30" s="149"/>
      <c r="AW30" s="144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</row>
    <row r="31" spans="1:67" s="146" customFormat="1" ht="7.5" customHeight="1">
      <c r="A31" s="142"/>
      <c r="B31" s="143"/>
      <c r="C31" s="148"/>
      <c r="D31" s="31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50"/>
      <c r="AR31" s="150"/>
      <c r="AS31" s="150"/>
      <c r="AT31" s="150"/>
      <c r="AU31" s="150"/>
      <c r="AV31" s="149"/>
      <c r="AW31" s="144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</row>
    <row r="32" spans="1:67" s="146" customFormat="1" ht="7.5" customHeight="1">
      <c r="A32" s="142"/>
      <c r="B32" s="143"/>
      <c r="C32" s="148"/>
      <c r="D32" s="31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50"/>
      <c r="AR32" s="150"/>
      <c r="AS32" s="150"/>
      <c r="AT32" s="150"/>
      <c r="AU32" s="150"/>
      <c r="AV32" s="149"/>
      <c r="AW32" s="144"/>
      <c r="AX32" s="145"/>
      <c r="AY32" s="145"/>
      <c r="AZ32" s="145"/>
      <c r="BA32" s="145"/>
      <c r="BB32" s="145"/>
      <c r="BC32" s="145"/>
      <c r="BD32" s="145"/>
      <c r="BE32" s="145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</row>
    <row r="33" spans="1:67" s="146" customFormat="1" ht="7.5" customHeight="1">
      <c r="A33" s="142"/>
      <c r="B33" s="143"/>
      <c r="C33" s="148"/>
      <c r="D33" s="31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50"/>
      <c r="AR33" s="150"/>
      <c r="AS33" s="150"/>
      <c r="AT33" s="150"/>
      <c r="AU33" s="150"/>
      <c r="AV33" s="149"/>
      <c r="AW33" s="144"/>
      <c r="AX33" s="145"/>
      <c r="AY33" s="145"/>
      <c r="AZ33" s="145"/>
      <c r="BA33" s="145"/>
      <c r="BB33" s="145"/>
      <c r="BC33" s="145"/>
      <c r="BD33" s="145"/>
      <c r="BE33" s="145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</row>
    <row r="34" spans="1:67" s="146" customFormat="1" ht="7.5" customHeight="1">
      <c r="A34" s="142"/>
      <c r="B34" s="143"/>
      <c r="C34" s="148"/>
      <c r="D34" s="31" t="s">
        <v>157</v>
      </c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4">
        <v>2244433169</v>
      </c>
      <c r="AR34" s="144"/>
      <c r="AS34" s="150">
        <f>AQ34+AR34</f>
        <v>2244433169</v>
      </c>
      <c r="AT34" s="144">
        <v>1656274096</v>
      </c>
      <c r="AU34" s="144">
        <v>1656274096</v>
      </c>
      <c r="AV34" s="149">
        <f>AS34-AT34</f>
        <v>588159073</v>
      </c>
      <c r="AW34" s="144"/>
      <c r="AX34" s="145"/>
      <c r="AY34" s="145"/>
      <c r="AZ34" s="145"/>
      <c r="BA34" s="145"/>
      <c r="BB34" s="145"/>
      <c r="BC34" s="145"/>
      <c r="BD34" s="145"/>
      <c r="BE34" s="145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</row>
    <row r="35" spans="1:67" s="146" customFormat="1" ht="7.5" customHeight="1">
      <c r="A35" s="142"/>
      <c r="B35" s="143"/>
      <c r="C35" s="148"/>
      <c r="D35" s="31"/>
      <c r="E35" s="143" t="s">
        <v>158</v>
      </c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50"/>
      <c r="AR35" s="150"/>
      <c r="AS35" s="150"/>
      <c r="AT35" s="150"/>
      <c r="AU35" s="150"/>
      <c r="AV35" s="149"/>
      <c r="AW35" s="144"/>
      <c r="AX35" s="145"/>
      <c r="AY35" s="145"/>
      <c r="AZ35" s="145"/>
      <c r="BA35" s="145"/>
      <c r="BB35" s="145"/>
      <c r="BC35" s="145"/>
      <c r="BD35" s="145"/>
      <c r="BE35" s="145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</row>
    <row r="36" spans="1:67" s="146" customFormat="1" ht="7.5" customHeight="1">
      <c r="A36" s="142"/>
      <c r="B36" s="143"/>
      <c r="C36" s="148"/>
      <c r="D36" s="31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50"/>
      <c r="AR36" s="150"/>
      <c r="AS36" s="150"/>
      <c r="AT36" s="150"/>
      <c r="AU36" s="150"/>
      <c r="AV36" s="149"/>
      <c r="AW36" s="144"/>
      <c r="AX36" s="145"/>
      <c r="AY36" s="145"/>
      <c r="AZ36" s="145"/>
      <c r="BA36" s="145"/>
      <c r="BB36" s="145"/>
      <c r="BC36" s="145"/>
      <c r="BD36" s="145"/>
      <c r="BE36" s="145"/>
      <c r="BF36" s="145"/>
      <c r="BG36" s="145"/>
      <c r="BH36" s="145"/>
      <c r="BI36" s="145"/>
      <c r="BJ36" s="145"/>
      <c r="BK36" s="145"/>
      <c r="BL36" s="145"/>
      <c r="BM36" s="145"/>
      <c r="BN36" s="145"/>
      <c r="BO36" s="145"/>
    </row>
    <row r="37" spans="1:67" s="146" customFormat="1" ht="7.5" customHeight="1">
      <c r="A37" s="142"/>
      <c r="B37" s="143"/>
      <c r="C37" s="148"/>
      <c r="D37" s="31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50"/>
      <c r="AR37" s="150"/>
      <c r="AS37" s="150"/>
      <c r="AT37" s="150"/>
      <c r="AU37" s="150"/>
      <c r="AV37" s="149"/>
      <c r="AW37" s="144"/>
      <c r="AX37" s="145"/>
      <c r="AY37" s="145"/>
      <c r="AZ37" s="145"/>
      <c r="BA37" s="145"/>
      <c r="BB37" s="145"/>
      <c r="BC37" s="145"/>
      <c r="BD37" s="145"/>
      <c r="BE37" s="145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</row>
    <row r="38" spans="1:67" s="146" customFormat="1" ht="7.5" customHeight="1">
      <c r="A38" s="142"/>
      <c r="B38" s="143"/>
      <c r="C38" s="148"/>
      <c r="D38" s="31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50"/>
      <c r="AR38" s="150"/>
      <c r="AS38" s="150"/>
      <c r="AT38" s="150"/>
      <c r="AU38" s="150"/>
      <c r="AV38" s="149"/>
      <c r="AW38" s="144"/>
      <c r="AX38" s="145"/>
      <c r="AY38" s="145"/>
      <c r="AZ38" s="145"/>
      <c r="BA38" s="145"/>
      <c r="BB38" s="145"/>
      <c r="BC38" s="145"/>
      <c r="BD38" s="145"/>
      <c r="BE38" s="145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</row>
    <row r="39" spans="1:67" s="146" customFormat="1" ht="7.5" customHeight="1">
      <c r="A39" s="142"/>
      <c r="B39" s="143"/>
      <c r="C39" s="148"/>
      <c r="D39" s="31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50"/>
      <c r="AR39" s="150"/>
      <c r="AS39" s="150"/>
      <c r="AT39" s="150"/>
      <c r="AU39" s="150"/>
      <c r="AV39" s="149"/>
      <c r="AW39" s="144"/>
      <c r="AX39" s="145"/>
      <c r="AY39" s="145"/>
      <c r="AZ39" s="145"/>
      <c r="BA39" s="145"/>
      <c r="BB39" s="145"/>
      <c r="BC39" s="145"/>
      <c r="BD39" s="145"/>
      <c r="BE39" s="145"/>
      <c r="BF39" s="145"/>
      <c r="BG39" s="145"/>
      <c r="BH39" s="145"/>
      <c r="BI39" s="145"/>
      <c r="BJ39" s="145"/>
      <c r="BK39" s="145"/>
      <c r="BL39" s="145"/>
      <c r="BM39" s="145"/>
      <c r="BN39" s="145"/>
      <c r="BO39" s="145"/>
    </row>
    <row r="40" spans="1:67" s="146" customFormat="1" ht="7.5" customHeight="1">
      <c r="A40" s="142"/>
      <c r="B40" s="143"/>
      <c r="C40" s="148"/>
      <c r="D40" s="31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50"/>
      <c r="AR40" s="150"/>
      <c r="AS40" s="150"/>
      <c r="AT40" s="150"/>
      <c r="AU40" s="150"/>
      <c r="AV40" s="149"/>
      <c r="AW40" s="144"/>
      <c r="AX40" s="145"/>
      <c r="AY40" s="145"/>
      <c r="AZ40" s="145"/>
      <c r="BA40" s="145"/>
      <c r="BB40" s="145"/>
      <c r="BC40" s="145"/>
      <c r="BD40" s="145"/>
      <c r="BE40" s="145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</row>
    <row r="41" spans="1:67" s="146" customFormat="1" ht="7.5" customHeight="1">
      <c r="A41" s="142"/>
      <c r="B41" s="143"/>
      <c r="C41" s="148"/>
      <c r="D41" s="31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50"/>
      <c r="AR41" s="150"/>
      <c r="AS41" s="150"/>
      <c r="AT41" s="150"/>
      <c r="AU41" s="150"/>
      <c r="AV41" s="149"/>
      <c r="AW41" s="144"/>
      <c r="AX41" s="145"/>
      <c r="AY41" s="145"/>
      <c r="AZ41" s="145"/>
      <c r="BA41" s="145"/>
      <c r="BB41" s="145"/>
      <c r="BC41" s="145"/>
      <c r="BD41" s="145"/>
      <c r="BE41" s="145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</row>
    <row r="42" spans="1:67" s="146" customFormat="1" ht="7.5" customHeight="1">
      <c r="A42" s="142"/>
      <c r="B42" s="143"/>
      <c r="C42" s="148"/>
      <c r="D42" s="31"/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50"/>
      <c r="AR42" s="150"/>
      <c r="AS42" s="150"/>
      <c r="AT42" s="150"/>
      <c r="AU42" s="150"/>
      <c r="AV42" s="149"/>
      <c r="AW42" s="144"/>
      <c r="AX42" s="145"/>
      <c r="AY42" s="145"/>
      <c r="AZ42" s="145"/>
      <c r="BA42" s="145"/>
      <c r="BB42" s="145"/>
      <c r="BC42" s="145"/>
      <c r="BD42" s="145"/>
      <c r="BE42" s="145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</row>
    <row r="43" spans="1:67" s="146" customFormat="1" ht="7.5" customHeight="1">
      <c r="A43" s="142"/>
      <c r="B43" s="143"/>
      <c r="C43" s="148"/>
      <c r="D43" s="31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50"/>
      <c r="AR43" s="150"/>
      <c r="AS43" s="150"/>
      <c r="AT43" s="150"/>
      <c r="AU43" s="150"/>
      <c r="AV43" s="149"/>
      <c r="AW43" s="144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</row>
    <row r="44" spans="1:67" s="146" customFormat="1" ht="7.5" customHeight="1">
      <c r="A44" s="142"/>
      <c r="B44" s="143"/>
      <c r="C44" s="148"/>
      <c r="D44" s="31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50"/>
      <c r="AR44" s="150"/>
      <c r="AS44" s="150"/>
      <c r="AT44" s="150"/>
      <c r="AU44" s="150"/>
      <c r="AV44" s="149"/>
      <c r="AW44" s="144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</row>
    <row r="45" spans="1:67" s="146" customFormat="1" ht="7.5" customHeight="1">
      <c r="A45" s="142"/>
      <c r="B45" s="143"/>
      <c r="C45" s="148"/>
      <c r="D45" s="31" t="s">
        <v>159</v>
      </c>
      <c r="E45" s="148"/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4"/>
      <c r="AR45" s="144"/>
      <c r="AS45" s="150">
        <f>+AQ45+AR45</f>
        <v>0</v>
      </c>
      <c r="AT45" s="144"/>
      <c r="AU45" s="144"/>
      <c r="AV45" s="149">
        <f>AS45-AT45</f>
        <v>0</v>
      </c>
      <c r="AW45" s="144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</row>
    <row r="46" spans="1:67" s="146" customFormat="1" ht="7.5" customHeight="1">
      <c r="A46" s="142"/>
      <c r="B46" s="143"/>
      <c r="C46" s="148"/>
      <c r="D46" s="31"/>
      <c r="E46" s="143" t="s">
        <v>156</v>
      </c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50"/>
      <c r="AR46" s="150"/>
      <c r="AS46" s="150"/>
      <c r="AT46" s="150"/>
      <c r="AU46" s="150"/>
      <c r="AV46" s="149"/>
      <c r="AW46" s="144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</row>
    <row r="47" spans="1:67" s="146" customFormat="1" ht="7.5" customHeight="1">
      <c r="A47" s="142"/>
      <c r="B47" s="143"/>
      <c r="C47" s="148"/>
      <c r="D47" s="31"/>
      <c r="E47" s="148"/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50"/>
      <c r="AR47" s="150"/>
      <c r="AS47" s="150"/>
      <c r="AT47" s="150"/>
      <c r="AU47" s="150"/>
      <c r="AV47" s="149"/>
      <c r="AW47" s="144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</row>
    <row r="48" spans="1:67" s="146" customFormat="1" ht="7.5" customHeight="1">
      <c r="A48" s="142"/>
      <c r="B48" s="143"/>
      <c r="C48" s="148"/>
      <c r="D48" s="31"/>
      <c r="E48" s="148"/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50"/>
      <c r="AR48" s="150"/>
      <c r="AS48" s="150"/>
      <c r="AT48" s="150"/>
      <c r="AU48" s="150"/>
      <c r="AV48" s="149"/>
      <c r="AW48" s="144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</row>
    <row r="49" spans="1:67" s="146" customFormat="1" ht="7.5" customHeight="1">
      <c r="A49" s="142"/>
      <c r="B49" s="143"/>
      <c r="C49" s="148"/>
      <c r="D49" s="31"/>
      <c r="E49" s="148"/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50"/>
      <c r="AR49" s="150"/>
      <c r="AS49" s="150"/>
      <c r="AT49" s="150"/>
      <c r="AU49" s="150"/>
      <c r="AV49" s="149"/>
      <c r="AW49" s="144"/>
      <c r="AX49" s="145"/>
      <c r="AY49" s="145"/>
      <c r="AZ49" s="145"/>
      <c r="BA49" s="145"/>
      <c r="BB49" s="145"/>
      <c r="BC49" s="145"/>
      <c r="BD49" s="145"/>
      <c r="BE49" s="145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</row>
    <row r="50" spans="1:67" s="146" customFormat="1" ht="7.5" customHeight="1">
      <c r="A50" s="142"/>
      <c r="B50" s="143"/>
      <c r="C50" s="148"/>
      <c r="D50" s="31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50"/>
      <c r="AR50" s="150"/>
      <c r="AS50" s="150"/>
      <c r="AT50" s="150"/>
      <c r="AU50" s="150"/>
      <c r="AV50" s="149"/>
      <c r="AW50" s="144"/>
      <c r="AX50" s="145"/>
      <c r="AY50" s="145"/>
      <c r="AZ50" s="145"/>
      <c r="BA50" s="145"/>
      <c r="BB50" s="145"/>
      <c r="BC50" s="145"/>
      <c r="BD50" s="145"/>
      <c r="BE50" s="145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</row>
    <row r="51" spans="1:67" s="146" customFormat="1" ht="7.5" customHeight="1">
      <c r="A51" s="142"/>
      <c r="B51" s="143"/>
      <c r="C51" s="148"/>
      <c r="D51" s="31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50"/>
      <c r="AR51" s="150"/>
      <c r="AS51" s="150"/>
      <c r="AT51" s="150"/>
      <c r="AU51" s="150"/>
      <c r="AV51" s="149"/>
      <c r="AW51" s="144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  <c r="BJ51" s="145"/>
      <c r="BK51" s="145"/>
      <c r="BL51" s="145"/>
      <c r="BM51" s="145"/>
      <c r="BN51" s="145"/>
      <c r="BO51" s="145"/>
    </row>
    <row r="52" spans="1:67" s="146" customFormat="1" ht="7.5" customHeight="1">
      <c r="A52" s="142"/>
      <c r="B52" s="143"/>
      <c r="C52" s="148"/>
      <c r="D52" s="31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50"/>
      <c r="AR52" s="150"/>
      <c r="AS52" s="150"/>
      <c r="AT52" s="150"/>
      <c r="AU52" s="150"/>
      <c r="AV52" s="149"/>
      <c r="AW52" s="144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  <c r="BJ52" s="145"/>
      <c r="BK52" s="145"/>
      <c r="BL52" s="145"/>
      <c r="BM52" s="145"/>
      <c r="BN52" s="145"/>
      <c r="BO52" s="145"/>
    </row>
    <row r="53" spans="1:67" s="146" customFormat="1" ht="7.5" customHeight="1">
      <c r="A53" s="142"/>
      <c r="B53" s="143"/>
      <c r="C53" s="148"/>
      <c r="D53" s="31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50"/>
      <c r="AR53" s="150"/>
      <c r="AS53" s="150"/>
      <c r="AT53" s="150"/>
      <c r="AU53" s="150"/>
      <c r="AV53" s="149"/>
      <c r="AW53" s="144"/>
      <c r="AX53" s="145"/>
      <c r="AY53" s="145"/>
      <c r="AZ53" s="145"/>
      <c r="BA53" s="145"/>
      <c r="BB53" s="145"/>
      <c r="BC53" s="145"/>
      <c r="BD53" s="145"/>
      <c r="BE53" s="145"/>
      <c r="BF53" s="145"/>
      <c r="BG53" s="145"/>
      <c r="BH53" s="145"/>
      <c r="BI53" s="145"/>
      <c r="BJ53" s="145"/>
      <c r="BK53" s="145"/>
      <c r="BL53" s="145"/>
      <c r="BM53" s="145"/>
      <c r="BN53" s="145"/>
      <c r="BO53" s="145"/>
    </row>
    <row r="54" spans="1:67" s="146" customFormat="1" ht="7.5" customHeight="1">
      <c r="A54" s="142"/>
      <c r="B54" s="143"/>
      <c r="C54" s="148"/>
      <c r="D54" s="31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50"/>
      <c r="AR54" s="150"/>
      <c r="AS54" s="150"/>
      <c r="AT54" s="150"/>
      <c r="AU54" s="150"/>
      <c r="AV54" s="149"/>
      <c r="AW54" s="144"/>
      <c r="AX54" s="145"/>
      <c r="AY54" s="145"/>
      <c r="AZ54" s="145"/>
      <c r="BA54" s="145"/>
      <c r="BB54" s="145"/>
      <c r="BC54" s="145"/>
      <c r="BD54" s="145"/>
      <c r="BE54" s="145"/>
      <c r="BF54" s="145"/>
      <c r="BG54" s="145"/>
      <c r="BH54" s="145"/>
      <c r="BI54" s="145"/>
      <c r="BJ54" s="145"/>
      <c r="BK54" s="145"/>
      <c r="BL54" s="145"/>
      <c r="BM54" s="145"/>
      <c r="BN54" s="145"/>
      <c r="BO54" s="145"/>
    </row>
    <row r="55" spans="1:67" s="146" customFormat="1" ht="7.5" customHeight="1">
      <c r="A55" s="151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  <c r="AA55" s="143"/>
      <c r="AB55" s="143"/>
      <c r="AC55" s="143"/>
      <c r="AD55" s="143"/>
      <c r="AE55" s="143"/>
      <c r="AF55" s="143"/>
      <c r="AG55" s="143"/>
      <c r="AH55" s="143"/>
      <c r="AI55" s="143"/>
      <c r="AJ55" s="143"/>
      <c r="AK55" s="143"/>
      <c r="AL55" s="143"/>
      <c r="AM55" s="143"/>
      <c r="AN55" s="143"/>
      <c r="AO55" s="143"/>
      <c r="AP55" s="143"/>
      <c r="AQ55" s="144"/>
      <c r="AR55" s="144"/>
      <c r="AS55" s="144"/>
      <c r="AT55" s="144"/>
      <c r="AU55" s="144"/>
      <c r="AV55" s="144"/>
      <c r="AW55" s="144"/>
      <c r="AX55" s="145"/>
      <c r="AY55" s="145"/>
      <c r="AZ55" s="145"/>
      <c r="BA55" s="145"/>
      <c r="BB55" s="145"/>
      <c r="BC55" s="145"/>
      <c r="BD55" s="145"/>
      <c r="BE55" s="145"/>
      <c r="BF55" s="145"/>
      <c r="BG55" s="145"/>
      <c r="BH55" s="145"/>
      <c r="BI55" s="145"/>
      <c r="BJ55" s="145"/>
      <c r="BK55" s="145"/>
      <c r="BL55" s="145"/>
      <c r="BM55" s="145"/>
      <c r="BN55" s="145"/>
      <c r="BO55" s="145"/>
    </row>
    <row r="56" spans="1:67" s="146" customFormat="1" ht="7.5" customHeight="1">
      <c r="A56" s="151"/>
      <c r="B56" s="143"/>
      <c r="C56" s="147" t="s">
        <v>150</v>
      </c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9">
        <f>SUM(AQ59+AQ71+AQ82)</f>
        <v>0</v>
      </c>
      <c r="AR56" s="149">
        <f>SUM(AR59+AR71+AR82)</f>
        <v>0</v>
      </c>
      <c r="AS56" s="149">
        <f>SUM(AS59+AS71+AS82)</f>
        <v>0</v>
      </c>
      <c r="AT56" s="149">
        <f>SUM(AT59+AT71+AT82)</f>
        <v>0</v>
      </c>
      <c r="AU56" s="149">
        <f>SUM(AU59+AU71+AU82)</f>
        <v>0</v>
      </c>
      <c r="AV56" s="149">
        <f>SUM(AS56-AT56)</f>
        <v>0</v>
      </c>
      <c r="AW56" s="144"/>
      <c r="AX56" s="145"/>
      <c r="AY56" s="145"/>
      <c r="AZ56" s="145"/>
      <c r="BA56" s="145"/>
      <c r="BB56" s="145"/>
      <c r="BC56" s="145"/>
      <c r="BD56" s="145"/>
      <c r="BE56" s="145"/>
      <c r="BF56" s="145"/>
      <c r="BG56" s="145"/>
      <c r="BH56" s="145"/>
      <c r="BI56" s="145"/>
      <c r="BJ56" s="145"/>
      <c r="BK56" s="145"/>
      <c r="BL56" s="145"/>
      <c r="BM56" s="145"/>
      <c r="BN56" s="145"/>
      <c r="BO56" s="145"/>
    </row>
    <row r="57" spans="1:67" s="146" customFormat="1" ht="7.5" customHeight="1">
      <c r="A57" s="142"/>
      <c r="B57" s="143"/>
      <c r="C57" s="148"/>
      <c r="D57" s="31"/>
      <c r="E57" s="147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50"/>
      <c r="AR57" s="150"/>
      <c r="AS57" s="150"/>
      <c r="AT57" s="150"/>
      <c r="AU57" s="150"/>
      <c r="AV57" s="149"/>
      <c r="AW57" s="144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5"/>
      <c r="BO57" s="145"/>
    </row>
    <row r="58" spans="1:67" s="146" customFormat="1" ht="7.5" customHeight="1">
      <c r="A58" s="142"/>
      <c r="B58" s="143"/>
      <c r="C58" s="148"/>
      <c r="D58" s="31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50"/>
      <c r="AR58" s="150"/>
      <c r="AS58" s="150"/>
      <c r="AT58" s="150"/>
      <c r="AU58" s="150"/>
      <c r="AV58" s="149"/>
      <c r="AW58" s="144"/>
      <c r="AX58" s="145"/>
      <c r="AY58" s="145"/>
      <c r="AZ58" s="145"/>
      <c r="BA58" s="145"/>
      <c r="BB58" s="145"/>
      <c r="BC58" s="145"/>
      <c r="BD58" s="145"/>
      <c r="BE58" s="145"/>
      <c r="BF58" s="145"/>
      <c r="BG58" s="145"/>
      <c r="BH58" s="145"/>
      <c r="BI58" s="145"/>
      <c r="BJ58" s="145"/>
      <c r="BK58" s="145"/>
      <c r="BL58" s="145"/>
      <c r="BM58" s="145"/>
      <c r="BN58" s="145"/>
      <c r="BO58" s="145"/>
    </row>
    <row r="59" spans="1:67" s="146" customFormat="1" ht="7.5" customHeight="1">
      <c r="A59" s="142"/>
      <c r="B59" s="143"/>
      <c r="C59" s="148"/>
      <c r="D59" s="31" t="s">
        <v>160</v>
      </c>
      <c r="E59" s="148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4"/>
      <c r="AR59" s="144"/>
      <c r="AS59" s="150">
        <f>SUM(AQ59+AR59)</f>
        <v>0</v>
      </c>
      <c r="AT59" s="144"/>
      <c r="AU59" s="144"/>
      <c r="AV59" s="149">
        <f>AS59-AT59</f>
        <v>0</v>
      </c>
      <c r="AW59" s="144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145"/>
      <c r="BK59" s="145"/>
      <c r="BL59" s="145"/>
      <c r="BM59" s="145"/>
      <c r="BN59" s="145"/>
      <c r="BO59" s="145"/>
    </row>
    <row r="60" spans="1:67" s="146" customFormat="1" ht="7.5" customHeight="1">
      <c r="A60" s="142"/>
      <c r="B60" s="143"/>
      <c r="C60" s="148"/>
      <c r="D60" s="31"/>
      <c r="E60" s="143" t="s">
        <v>156</v>
      </c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  <c r="AA60" s="143"/>
      <c r="AB60" s="143"/>
      <c r="AC60" s="143"/>
      <c r="AD60" s="143"/>
      <c r="AE60" s="143"/>
      <c r="AF60" s="143"/>
      <c r="AG60" s="143"/>
      <c r="AH60" s="143"/>
      <c r="AI60" s="143"/>
      <c r="AJ60" s="143"/>
      <c r="AK60" s="143"/>
      <c r="AL60" s="143"/>
      <c r="AM60" s="143"/>
      <c r="AN60" s="143"/>
      <c r="AO60" s="143"/>
      <c r="AP60" s="143"/>
      <c r="AQ60" s="150"/>
      <c r="AR60" s="150"/>
      <c r="AS60" s="150"/>
      <c r="AT60" s="150"/>
      <c r="AU60" s="150"/>
      <c r="AV60" s="149"/>
      <c r="AW60" s="144"/>
      <c r="AX60" s="145"/>
      <c r="AY60" s="145"/>
      <c r="AZ60" s="145"/>
      <c r="BA60" s="145"/>
      <c r="BB60" s="145"/>
      <c r="BC60" s="145"/>
      <c r="BD60" s="145"/>
      <c r="BE60" s="145"/>
      <c r="BF60" s="145"/>
      <c r="BG60" s="145"/>
      <c r="BH60" s="145"/>
      <c r="BI60" s="145"/>
      <c r="BJ60" s="145"/>
      <c r="BK60" s="145"/>
      <c r="BL60" s="145"/>
      <c r="BM60" s="145"/>
      <c r="BN60" s="145"/>
      <c r="BO60" s="145"/>
    </row>
    <row r="61" spans="1:67" s="146" customFormat="1" ht="7.5" customHeight="1">
      <c r="A61" s="142"/>
      <c r="B61" s="143"/>
      <c r="C61" s="148"/>
      <c r="D61" s="31"/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50"/>
      <c r="AR61" s="150"/>
      <c r="AS61" s="150"/>
      <c r="AT61" s="150"/>
      <c r="AU61" s="150"/>
      <c r="AV61" s="149"/>
      <c r="AW61" s="144"/>
      <c r="AX61" s="145"/>
      <c r="AY61" s="145"/>
      <c r="AZ61" s="145"/>
      <c r="BA61" s="145"/>
      <c r="BB61" s="145"/>
      <c r="BC61" s="145"/>
      <c r="BD61" s="145"/>
      <c r="BE61" s="145"/>
      <c r="BF61" s="145"/>
      <c r="BG61" s="145"/>
      <c r="BH61" s="145"/>
      <c r="BI61" s="145"/>
      <c r="BJ61" s="145"/>
      <c r="BK61" s="145"/>
      <c r="BL61" s="145"/>
      <c r="BM61" s="145"/>
      <c r="BN61" s="145"/>
      <c r="BO61" s="145"/>
    </row>
    <row r="62" spans="1:67" s="146" customFormat="1" ht="7.5" customHeight="1">
      <c r="A62" s="142"/>
      <c r="B62" s="143"/>
      <c r="C62" s="148"/>
      <c r="D62" s="31"/>
      <c r="E62" s="148"/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50"/>
      <c r="AR62" s="150"/>
      <c r="AS62" s="150"/>
      <c r="AT62" s="150"/>
      <c r="AU62" s="150"/>
      <c r="AV62" s="149"/>
      <c r="AW62" s="144"/>
      <c r="AX62" s="145"/>
      <c r="AY62" s="145"/>
      <c r="AZ62" s="145"/>
      <c r="BA62" s="145"/>
      <c r="BB62" s="145"/>
      <c r="BC62" s="145"/>
      <c r="BD62" s="145"/>
      <c r="BE62" s="145"/>
      <c r="BF62" s="145"/>
      <c r="BG62" s="145"/>
      <c r="BH62" s="145"/>
      <c r="BI62" s="145"/>
      <c r="BJ62" s="145"/>
      <c r="BK62" s="145"/>
      <c r="BL62" s="145"/>
      <c r="BM62" s="145"/>
      <c r="BN62" s="145"/>
      <c r="BO62" s="145"/>
    </row>
    <row r="63" spans="1:67" s="146" customFormat="1" ht="7.5" customHeight="1">
      <c r="A63" s="142"/>
      <c r="B63" s="143"/>
      <c r="C63" s="148"/>
      <c r="D63" s="31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50"/>
      <c r="AR63" s="150"/>
      <c r="AS63" s="150"/>
      <c r="AT63" s="150"/>
      <c r="AU63" s="150"/>
      <c r="AV63" s="149"/>
      <c r="AW63" s="144"/>
      <c r="AX63" s="145"/>
      <c r="AY63" s="145"/>
      <c r="AZ63" s="145"/>
      <c r="BA63" s="145"/>
      <c r="BB63" s="145"/>
      <c r="BC63" s="145"/>
      <c r="BD63" s="145"/>
      <c r="BE63" s="145"/>
      <c r="BF63" s="145"/>
      <c r="BG63" s="145"/>
      <c r="BH63" s="145"/>
      <c r="BI63" s="145"/>
      <c r="BJ63" s="145"/>
      <c r="BK63" s="145"/>
      <c r="BL63" s="145"/>
      <c r="BM63" s="145"/>
      <c r="BN63" s="145"/>
      <c r="BO63" s="145"/>
    </row>
    <row r="64" spans="1:67" s="146" customFormat="1" ht="7.5" customHeight="1">
      <c r="A64" s="142"/>
      <c r="B64" s="143"/>
      <c r="C64" s="148"/>
      <c r="D64" s="31"/>
      <c r="E64" s="148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50"/>
      <c r="AR64" s="150"/>
      <c r="AS64" s="150"/>
      <c r="AT64" s="150"/>
      <c r="AU64" s="150"/>
      <c r="AV64" s="149"/>
      <c r="AW64" s="144"/>
      <c r="AX64" s="145"/>
      <c r="AY64" s="145"/>
      <c r="AZ64" s="145"/>
      <c r="BA64" s="145"/>
      <c r="BB64" s="145"/>
      <c r="BC64" s="145"/>
      <c r="BD64" s="145"/>
      <c r="BE64" s="145"/>
      <c r="BF64" s="145"/>
      <c r="BG64" s="145"/>
      <c r="BH64" s="145"/>
      <c r="BI64" s="145"/>
      <c r="BJ64" s="145"/>
      <c r="BK64" s="145"/>
      <c r="BL64" s="145"/>
      <c r="BM64" s="145"/>
      <c r="BN64" s="145"/>
      <c r="BO64" s="145"/>
    </row>
    <row r="65" spans="1:67" s="146" customFormat="1" ht="7.5" customHeight="1">
      <c r="A65" s="142"/>
      <c r="B65" s="143"/>
      <c r="C65" s="148"/>
      <c r="D65" s="31"/>
      <c r="E65" s="148"/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50"/>
      <c r="AR65" s="150"/>
      <c r="AS65" s="150"/>
      <c r="AT65" s="150"/>
      <c r="AU65" s="150"/>
      <c r="AV65" s="149"/>
      <c r="AW65" s="144"/>
      <c r="AX65" s="145"/>
      <c r="AY65" s="145"/>
      <c r="AZ65" s="145"/>
      <c r="BA65" s="145"/>
      <c r="BB65" s="145"/>
      <c r="BC65" s="145"/>
      <c r="BD65" s="145"/>
      <c r="BE65" s="145"/>
      <c r="BF65" s="145"/>
      <c r="BG65" s="145"/>
      <c r="BH65" s="145"/>
      <c r="BI65" s="145"/>
      <c r="BJ65" s="145"/>
      <c r="BK65" s="145"/>
      <c r="BL65" s="145"/>
      <c r="BM65" s="145"/>
      <c r="BN65" s="145"/>
      <c r="BO65" s="145"/>
    </row>
    <row r="66" spans="1:67" s="146" customFormat="1" ht="7.5" customHeight="1">
      <c r="A66" s="142"/>
      <c r="B66" s="143"/>
      <c r="C66" s="148"/>
      <c r="D66" s="31"/>
      <c r="E66" s="148"/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50"/>
      <c r="AR66" s="150"/>
      <c r="AS66" s="150"/>
      <c r="AT66" s="150"/>
      <c r="AU66" s="150"/>
      <c r="AV66" s="149"/>
      <c r="AW66" s="144"/>
      <c r="AX66" s="145"/>
      <c r="AY66" s="145"/>
      <c r="AZ66" s="145"/>
      <c r="BA66" s="145"/>
      <c r="BB66" s="145"/>
      <c r="BC66" s="145"/>
      <c r="BD66" s="145"/>
      <c r="BE66" s="145"/>
      <c r="BF66" s="145"/>
      <c r="BG66" s="145"/>
      <c r="BH66" s="145"/>
      <c r="BI66" s="145"/>
      <c r="BJ66" s="145"/>
      <c r="BK66" s="145"/>
      <c r="BL66" s="145"/>
      <c r="BM66" s="145"/>
      <c r="BN66" s="145"/>
      <c r="BO66" s="145"/>
    </row>
    <row r="67" spans="1:67" s="146" customFormat="1" ht="7.5" customHeight="1">
      <c r="A67" s="142"/>
      <c r="B67" s="143"/>
      <c r="C67" s="148"/>
      <c r="D67" s="31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50"/>
      <c r="AR67" s="150"/>
      <c r="AS67" s="150"/>
      <c r="AT67" s="150"/>
      <c r="AU67" s="150"/>
      <c r="AV67" s="149"/>
      <c r="AW67" s="144"/>
      <c r="AX67" s="145"/>
      <c r="AY67" s="145"/>
      <c r="AZ67" s="145"/>
      <c r="BA67" s="145"/>
      <c r="BB67" s="145"/>
      <c r="BC67" s="145"/>
      <c r="BD67" s="145"/>
      <c r="BE67" s="145"/>
      <c r="BF67" s="145"/>
      <c r="BG67" s="145"/>
      <c r="BH67" s="145"/>
      <c r="BI67" s="145"/>
      <c r="BJ67" s="145"/>
      <c r="BK67" s="145"/>
      <c r="BL67" s="145"/>
      <c r="BM67" s="145"/>
      <c r="BN67" s="145"/>
      <c r="BO67" s="145"/>
    </row>
    <row r="68" spans="1:67" s="146" customFormat="1" ht="7.5" customHeight="1">
      <c r="A68" s="142"/>
      <c r="B68" s="143"/>
      <c r="C68" s="148"/>
      <c r="D68" s="31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50"/>
      <c r="AR68" s="150"/>
      <c r="AS68" s="150"/>
      <c r="AT68" s="150"/>
      <c r="AU68" s="150"/>
      <c r="AV68" s="149"/>
      <c r="AW68" s="144"/>
      <c r="AX68" s="145"/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5"/>
      <c r="BO68" s="145"/>
    </row>
    <row r="69" spans="1:67" s="146" customFormat="1" ht="7.5" customHeight="1">
      <c r="A69" s="142"/>
      <c r="B69" s="143"/>
      <c r="C69" s="148"/>
      <c r="D69" s="31"/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50"/>
      <c r="AR69" s="150"/>
      <c r="AS69" s="150"/>
      <c r="AT69" s="150"/>
      <c r="AU69" s="150"/>
      <c r="AV69" s="149"/>
      <c r="AW69" s="144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5"/>
      <c r="BO69" s="145"/>
    </row>
    <row r="70" spans="1:67" s="146" customFormat="1" ht="7.5" customHeight="1">
      <c r="A70" s="142"/>
      <c r="B70" s="143"/>
      <c r="C70" s="148"/>
      <c r="D70" s="31"/>
      <c r="E70" s="148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50"/>
      <c r="AR70" s="150"/>
      <c r="AS70" s="150"/>
      <c r="AT70" s="150"/>
      <c r="AU70" s="150"/>
      <c r="AV70" s="149"/>
      <c r="AW70" s="144"/>
      <c r="AX70" s="145"/>
      <c r="AY70" s="145"/>
      <c r="AZ70" s="145"/>
      <c r="BA70" s="145"/>
      <c r="BB70" s="145"/>
      <c r="BC70" s="145"/>
      <c r="BD70" s="145"/>
      <c r="BE70" s="145"/>
      <c r="BF70" s="145"/>
      <c r="BG70" s="145"/>
      <c r="BH70" s="145"/>
      <c r="BI70" s="145"/>
      <c r="BJ70" s="145"/>
      <c r="BK70" s="145"/>
      <c r="BL70" s="145"/>
      <c r="BM70" s="145"/>
      <c r="BN70" s="145"/>
      <c r="BO70" s="145"/>
    </row>
    <row r="71" spans="1:67" s="146" customFormat="1" ht="7.5" customHeight="1">
      <c r="A71" s="142"/>
      <c r="B71" s="143"/>
      <c r="C71" s="148"/>
      <c r="D71" s="31" t="s">
        <v>161</v>
      </c>
      <c r="E71" s="148"/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4"/>
      <c r="AR71" s="144"/>
      <c r="AS71" s="150">
        <f>SUM(AQ71+AR71)</f>
        <v>0</v>
      </c>
      <c r="AT71" s="144"/>
      <c r="AU71" s="144"/>
      <c r="AV71" s="149">
        <f>AS71-AT71</f>
        <v>0</v>
      </c>
      <c r="AW71" s="144"/>
      <c r="AX71" s="145"/>
      <c r="AY71" s="145"/>
      <c r="AZ71" s="145"/>
      <c r="BA71" s="145"/>
      <c r="BB71" s="145"/>
      <c r="BC71" s="145"/>
      <c r="BD71" s="145"/>
      <c r="BE71" s="145"/>
      <c r="BF71" s="145"/>
      <c r="BG71" s="145"/>
      <c r="BH71" s="145"/>
      <c r="BI71" s="145"/>
      <c r="BJ71" s="145"/>
      <c r="BK71" s="145"/>
      <c r="BL71" s="145"/>
      <c r="BM71" s="145"/>
      <c r="BN71" s="145"/>
      <c r="BO71" s="145"/>
    </row>
    <row r="72" spans="1:67" s="146" customFormat="1" ht="7.5" customHeight="1">
      <c r="A72" s="142"/>
      <c r="B72" s="143"/>
      <c r="C72" s="148"/>
      <c r="D72" s="31"/>
      <c r="E72" s="143" t="s">
        <v>156</v>
      </c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  <c r="AA72" s="143"/>
      <c r="AB72" s="143"/>
      <c r="AC72" s="143"/>
      <c r="AD72" s="143"/>
      <c r="AE72" s="143"/>
      <c r="AF72" s="143"/>
      <c r="AG72" s="143"/>
      <c r="AH72" s="143"/>
      <c r="AI72" s="143"/>
      <c r="AJ72" s="143"/>
      <c r="AK72" s="143"/>
      <c r="AL72" s="143"/>
      <c r="AM72" s="143"/>
      <c r="AN72" s="143"/>
      <c r="AO72" s="143"/>
      <c r="AP72" s="143"/>
      <c r="AQ72" s="150"/>
      <c r="AR72" s="150"/>
      <c r="AS72" s="150"/>
      <c r="AT72" s="150"/>
      <c r="AU72" s="150"/>
      <c r="AV72" s="149"/>
      <c r="AW72" s="144"/>
      <c r="AX72" s="145"/>
      <c r="AY72" s="145"/>
      <c r="AZ72" s="145"/>
      <c r="BA72" s="145"/>
      <c r="BB72" s="145"/>
      <c r="BC72" s="145"/>
      <c r="BD72" s="145"/>
      <c r="BE72" s="145"/>
      <c r="BF72" s="145"/>
      <c r="BG72" s="145"/>
      <c r="BH72" s="145"/>
      <c r="BI72" s="145"/>
      <c r="BJ72" s="145"/>
      <c r="BK72" s="145"/>
      <c r="BL72" s="145"/>
      <c r="BM72" s="145"/>
      <c r="BN72" s="145"/>
      <c r="BO72" s="145"/>
    </row>
    <row r="73" spans="1:67" s="146" customFormat="1" ht="7.5" customHeight="1">
      <c r="A73" s="142"/>
      <c r="B73" s="143"/>
      <c r="C73" s="148"/>
      <c r="D73" s="31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50"/>
      <c r="AR73" s="150"/>
      <c r="AS73" s="150"/>
      <c r="AT73" s="150"/>
      <c r="AU73" s="150"/>
      <c r="AV73" s="149"/>
      <c r="AW73" s="144"/>
      <c r="AX73" s="145"/>
      <c r="AY73" s="145"/>
      <c r="AZ73" s="145"/>
      <c r="BA73" s="145"/>
      <c r="BB73" s="145"/>
      <c r="BC73" s="145"/>
      <c r="BD73" s="145"/>
      <c r="BE73" s="145"/>
      <c r="BF73" s="145"/>
      <c r="BG73" s="145"/>
      <c r="BH73" s="145"/>
      <c r="BI73" s="145"/>
      <c r="BJ73" s="145"/>
      <c r="BK73" s="145"/>
      <c r="BL73" s="145"/>
      <c r="BM73" s="145"/>
      <c r="BN73" s="145"/>
      <c r="BO73" s="145"/>
    </row>
    <row r="74" spans="1:67" s="146" customFormat="1" ht="7.5" customHeight="1">
      <c r="A74" s="142"/>
      <c r="B74" s="143"/>
      <c r="C74" s="148"/>
      <c r="D74" s="31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50"/>
      <c r="AR74" s="150"/>
      <c r="AS74" s="150"/>
      <c r="AT74" s="150"/>
      <c r="AU74" s="150"/>
      <c r="AV74" s="149"/>
      <c r="AW74" s="144"/>
      <c r="AX74" s="145"/>
      <c r="AY74" s="145"/>
      <c r="AZ74" s="145"/>
      <c r="BA74" s="145"/>
      <c r="BB74" s="145"/>
      <c r="BC74" s="145"/>
      <c r="BD74" s="145"/>
      <c r="BE74" s="145"/>
      <c r="BF74" s="145"/>
      <c r="BG74" s="145"/>
      <c r="BH74" s="145"/>
      <c r="BI74" s="145"/>
      <c r="BJ74" s="145"/>
      <c r="BK74" s="145"/>
      <c r="BL74" s="145"/>
      <c r="BM74" s="145"/>
      <c r="BN74" s="145"/>
      <c r="BO74" s="145"/>
    </row>
    <row r="75" spans="1:67" s="146" customFormat="1" ht="7.5" customHeight="1">
      <c r="A75" s="142"/>
      <c r="B75" s="143"/>
      <c r="C75" s="148"/>
      <c r="D75" s="31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50"/>
      <c r="AR75" s="150"/>
      <c r="AS75" s="150"/>
      <c r="AT75" s="150"/>
      <c r="AU75" s="150"/>
      <c r="AV75" s="149"/>
      <c r="AW75" s="144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</row>
    <row r="76" spans="1:67" s="146" customFormat="1" ht="7.5" customHeight="1">
      <c r="A76" s="142"/>
      <c r="B76" s="143"/>
      <c r="C76" s="148"/>
      <c r="D76" s="31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50"/>
      <c r="AR76" s="150"/>
      <c r="AS76" s="150"/>
      <c r="AT76" s="150"/>
      <c r="AU76" s="150"/>
      <c r="AV76" s="149"/>
      <c r="AW76" s="144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</row>
    <row r="77" spans="1:67" s="146" customFormat="1" ht="7.5" customHeight="1">
      <c r="A77" s="142"/>
      <c r="B77" s="143"/>
      <c r="C77" s="148"/>
      <c r="D77" s="31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50"/>
      <c r="AR77" s="150"/>
      <c r="AS77" s="150"/>
      <c r="AT77" s="150"/>
      <c r="AU77" s="150"/>
      <c r="AV77" s="149"/>
      <c r="AW77" s="144"/>
      <c r="AX77" s="145"/>
      <c r="AY77" s="145"/>
      <c r="AZ77" s="145"/>
      <c r="BA77" s="145"/>
      <c r="BB77" s="145"/>
      <c r="BC77" s="145"/>
      <c r="BD77" s="145"/>
      <c r="BE77" s="145"/>
      <c r="BF77" s="145"/>
      <c r="BG77" s="145"/>
      <c r="BH77" s="145"/>
      <c r="BI77" s="145"/>
      <c r="BJ77" s="145"/>
      <c r="BK77" s="145"/>
      <c r="BL77" s="145"/>
      <c r="BM77" s="145"/>
      <c r="BN77" s="145"/>
      <c r="BO77" s="145"/>
    </row>
    <row r="78" spans="1:67" s="146" customFormat="1" ht="7.5" customHeight="1">
      <c r="A78" s="142"/>
      <c r="B78" s="143"/>
      <c r="C78" s="148"/>
      <c r="D78" s="31"/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50"/>
      <c r="AR78" s="150"/>
      <c r="AS78" s="150"/>
      <c r="AT78" s="150"/>
      <c r="AU78" s="150"/>
      <c r="AV78" s="149"/>
      <c r="AW78" s="144"/>
      <c r="AX78" s="145"/>
      <c r="AY78" s="145"/>
      <c r="AZ78" s="145"/>
      <c r="BA78" s="145"/>
      <c r="BB78" s="145"/>
      <c r="BC78" s="145"/>
      <c r="BD78" s="145"/>
      <c r="BE78" s="145"/>
      <c r="BF78" s="145"/>
      <c r="BG78" s="145"/>
      <c r="BH78" s="145"/>
      <c r="BI78" s="145"/>
      <c r="BJ78" s="145"/>
      <c r="BK78" s="145"/>
      <c r="BL78" s="145"/>
      <c r="BM78" s="145"/>
      <c r="BN78" s="145"/>
      <c r="BO78" s="145"/>
    </row>
    <row r="79" spans="1:67" s="146" customFormat="1" ht="7.5" customHeight="1">
      <c r="A79" s="142"/>
      <c r="B79" s="143"/>
      <c r="C79" s="148"/>
      <c r="D79" s="31"/>
      <c r="E79" s="148"/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50"/>
      <c r="AR79" s="150"/>
      <c r="AS79" s="150"/>
      <c r="AT79" s="150"/>
      <c r="AU79" s="150"/>
      <c r="AV79" s="149"/>
      <c r="AW79" s="144"/>
      <c r="AX79" s="145"/>
      <c r="AY79" s="145"/>
      <c r="AZ79" s="145"/>
      <c r="BA79" s="145"/>
      <c r="BB79" s="145"/>
      <c r="BC79" s="145"/>
      <c r="BD79" s="145"/>
      <c r="BE79" s="145"/>
      <c r="BF79" s="145"/>
      <c r="BG79" s="145"/>
      <c r="BH79" s="145"/>
      <c r="BI79" s="145"/>
      <c r="BJ79" s="145"/>
      <c r="BK79" s="145"/>
      <c r="BL79" s="145"/>
      <c r="BM79" s="145"/>
      <c r="BN79" s="145"/>
      <c r="BO79" s="145"/>
    </row>
    <row r="80" spans="1:67" s="146" customFormat="1" ht="7.5" customHeight="1">
      <c r="A80" s="142"/>
      <c r="B80" s="143"/>
      <c r="C80" s="148"/>
      <c r="D80" s="31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50"/>
      <c r="AR80" s="150"/>
      <c r="AS80" s="150"/>
      <c r="AT80" s="150"/>
      <c r="AU80" s="150"/>
      <c r="AV80" s="149"/>
      <c r="AW80" s="144"/>
      <c r="AX80" s="145"/>
      <c r="AY80" s="145"/>
      <c r="AZ80" s="145"/>
      <c r="BA80" s="145"/>
      <c r="BB80" s="145"/>
      <c r="BC80" s="145"/>
      <c r="BD80" s="145"/>
      <c r="BE80" s="145"/>
      <c r="BF80" s="145"/>
      <c r="BG80" s="145"/>
      <c r="BH80" s="145"/>
      <c r="BI80" s="145"/>
      <c r="BJ80" s="145"/>
      <c r="BK80" s="145"/>
      <c r="BL80" s="145"/>
      <c r="BM80" s="145"/>
      <c r="BN80" s="145"/>
      <c r="BO80" s="145"/>
    </row>
    <row r="81" spans="1:67" s="146" customFormat="1" ht="7.5" customHeight="1">
      <c r="A81" s="142"/>
      <c r="B81" s="143"/>
      <c r="C81" s="148"/>
      <c r="D81" s="31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50"/>
      <c r="AR81" s="150"/>
      <c r="AS81" s="150"/>
      <c r="AT81" s="150"/>
      <c r="AU81" s="150"/>
      <c r="AV81" s="149"/>
      <c r="AW81" s="144"/>
      <c r="AX81" s="145"/>
      <c r="AY81" s="145"/>
      <c r="AZ81" s="145"/>
      <c r="BA81" s="145"/>
      <c r="BB81" s="145"/>
      <c r="BC81" s="145"/>
      <c r="BD81" s="145"/>
      <c r="BE81" s="145"/>
      <c r="BF81" s="145"/>
      <c r="BG81" s="145"/>
      <c r="BH81" s="145"/>
      <c r="BI81" s="145"/>
      <c r="BJ81" s="145"/>
      <c r="BK81" s="145"/>
      <c r="BL81" s="145"/>
      <c r="BM81" s="145"/>
      <c r="BN81" s="145"/>
      <c r="BO81" s="145"/>
    </row>
    <row r="82" spans="1:67" s="146" customFormat="1" ht="7.5" customHeight="1">
      <c r="A82" s="142"/>
      <c r="B82" s="143"/>
      <c r="C82" s="148"/>
      <c r="D82" s="31" t="s">
        <v>159</v>
      </c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4"/>
      <c r="AR82" s="144"/>
      <c r="AS82" s="150">
        <f>SUM(AQ82+AR82)</f>
        <v>0</v>
      </c>
      <c r="AT82" s="144"/>
      <c r="AU82" s="144"/>
      <c r="AV82" s="149">
        <f>AS82-AT82</f>
        <v>0</v>
      </c>
      <c r="AW82" s="144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  <c r="BJ82" s="145"/>
      <c r="BK82" s="145"/>
      <c r="BL82" s="145"/>
      <c r="BM82" s="145"/>
      <c r="BN82" s="145"/>
      <c r="BO82" s="145"/>
    </row>
    <row r="83" spans="1:67" s="146" customFormat="1" ht="7.5" customHeight="1">
      <c r="A83" s="142"/>
      <c r="B83" s="143"/>
      <c r="C83" s="148"/>
      <c r="D83" s="31"/>
      <c r="E83" s="143" t="s">
        <v>162</v>
      </c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  <c r="Y83" s="143"/>
      <c r="Z83" s="143"/>
      <c r="AA83" s="143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3"/>
      <c r="AM83" s="143"/>
      <c r="AN83" s="143"/>
      <c r="AO83" s="143"/>
      <c r="AP83" s="143"/>
      <c r="AQ83" s="150"/>
      <c r="AR83" s="150"/>
      <c r="AS83" s="150"/>
      <c r="AT83" s="150"/>
      <c r="AU83" s="150"/>
      <c r="AV83" s="149"/>
      <c r="AW83" s="144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  <c r="BJ83" s="145"/>
      <c r="BK83" s="145"/>
      <c r="BL83" s="145"/>
      <c r="BM83" s="145"/>
      <c r="BN83" s="145"/>
      <c r="BO83" s="145"/>
    </row>
    <row r="84" spans="1:67" s="146" customFormat="1" ht="7.5" customHeight="1">
      <c r="A84" s="142"/>
      <c r="B84" s="143"/>
      <c r="C84" s="148"/>
      <c r="D84" s="31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50"/>
      <c r="AR84" s="150"/>
      <c r="AS84" s="150"/>
      <c r="AT84" s="150"/>
      <c r="AU84" s="150"/>
      <c r="AV84" s="149"/>
      <c r="AW84" s="144"/>
      <c r="AX84" s="145"/>
      <c r="AY84" s="145"/>
      <c r="AZ84" s="145"/>
      <c r="BA84" s="145"/>
      <c r="BB84" s="145"/>
      <c r="BC84" s="145"/>
      <c r="BD84" s="145"/>
      <c r="BE84" s="145"/>
      <c r="BF84" s="145"/>
      <c r="BG84" s="145"/>
      <c r="BH84" s="145"/>
      <c r="BI84" s="145"/>
      <c r="BJ84" s="145"/>
      <c r="BK84" s="145"/>
      <c r="BL84" s="145"/>
      <c r="BM84" s="145"/>
      <c r="BN84" s="145"/>
      <c r="BO84" s="145"/>
    </row>
    <row r="85" spans="1:67" s="146" customFormat="1" ht="7.5" customHeight="1">
      <c r="A85" s="142"/>
      <c r="B85" s="143"/>
      <c r="C85" s="148"/>
      <c r="D85" s="31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50"/>
      <c r="AR85" s="150"/>
      <c r="AS85" s="150"/>
      <c r="AT85" s="150"/>
      <c r="AU85" s="150"/>
      <c r="AV85" s="149"/>
      <c r="AW85" s="144"/>
      <c r="AX85" s="145"/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  <c r="BJ85" s="145"/>
      <c r="BK85" s="145"/>
      <c r="BL85" s="145"/>
      <c r="BM85" s="145"/>
      <c r="BN85" s="145"/>
      <c r="BO85" s="145"/>
    </row>
    <row r="86" spans="1:67" s="146" customFormat="1" ht="7.5" customHeight="1">
      <c r="A86" s="142"/>
      <c r="B86" s="143"/>
      <c r="C86" s="148"/>
      <c r="D86" s="31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50"/>
      <c r="AR86" s="150"/>
      <c r="AS86" s="150"/>
      <c r="AT86" s="150"/>
      <c r="AU86" s="150"/>
      <c r="AV86" s="149"/>
      <c r="AW86" s="144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  <c r="BJ86" s="145"/>
      <c r="BK86" s="145"/>
      <c r="BL86" s="145"/>
      <c r="BM86" s="145"/>
      <c r="BN86" s="145"/>
      <c r="BO86" s="145"/>
    </row>
    <row r="87" spans="1:67" s="146" customFormat="1" ht="7.5" customHeight="1">
      <c r="A87" s="142"/>
      <c r="B87" s="143"/>
      <c r="C87" s="148"/>
      <c r="D87" s="31"/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50"/>
      <c r="AR87" s="150"/>
      <c r="AS87" s="150"/>
      <c r="AT87" s="150"/>
      <c r="AU87" s="150"/>
      <c r="AV87" s="149"/>
      <c r="AW87" s="144"/>
      <c r="AX87" s="145"/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  <c r="BJ87" s="145"/>
      <c r="BK87" s="145"/>
      <c r="BL87" s="145"/>
      <c r="BM87" s="145"/>
      <c r="BN87" s="145"/>
      <c r="BO87" s="145"/>
    </row>
    <row r="88" spans="1:67" s="146" customFormat="1" ht="7.5" customHeight="1">
      <c r="A88" s="142"/>
      <c r="B88" s="143"/>
      <c r="C88" s="148"/>
      <c r="D88" s="31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50"/>
      <c r="AR88" s="150"/>
      <c r="AS88" s="150"/>
      <c r="AT88" s="150"/>
      <c r="AU88" s="150"/>
      <c r="AV88" s="149"/>
      <c r="AW88" s="144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  <c r="BJ88" s="145"/>
      <c r="BK88" s="145"/>
      <c r="BL88" s="145"/>
      <c r="BM88" s="145"/>
      <c r="BN88" s="145"/>
      <c r="BO88" s="145"/>
    </row>
    <row r="89" spans="1:67" s="146" customFormat="1" ht="7.5" customHeight="1">
      <c r="A89" s="142"/>
      <c r="B89" s="143"/>
      <c r="C89" s="148"/>
      <c r="D89" s="31"/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50"/>
      <c r="AR89" s="150"/>
      <c r="AS89" s="150"/>
      <c r="AT89" s="150"/>
      <c r="AU89" s="150"/>
      <c r="AV89" s="149"/>
      <c r="AW89" s="144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  <c r="BJ89" s="145"/>
      <c r="BK89" s="145"/>
      <c r="BL89" s="145"/>
      <c r="BM89" s="145"/>
      <c r="BN89" s="145"/>
      <c r="BO89" s="145"/>
    </row>
    <row r="90" spans="1:67" s="146" customFormat="1" ht="7.5" customHeight="1">
      <c r="A90" s="142"/>
      <c r="B90" s="143"/>
      <c r="C90" s="148"/>
      <c r="D90" s="31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50"/>
      <c r="AR90" s="150"/>
      <c r="AS90" s="150"/>
      <c r="AT90" s="150"/>
      <c r="AU90" s="150"/>
      <c r="AV90" s="149"/>
      <c r="AW90" s="144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  <c r="BJ90" s="145"/>
      <c r="BK90" s="145"/>
      <c r="BL90" s="145"/>
      <c r="BM90" s="145"/>
      <c r="BN90" s="145"/>
      <c r="BO90" s="145"/>
    </row>
    <row r="91" spans="1:67" s="146" customFormat="1" ht="7.5" customHeight="1">
      <c r="A91" s="142"/>
      <c r="B91" s="143"/>
      <c r="C91" s="148"/>
      <c r="D91" s="31"/>
      <c r="E91" s="148"/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50"/>
      <c r="AR91" s="150"/>
      <c r="AS91" s="150"/>
      <c r="AT91" s="150"/>
      <c r="AU91" s="150"/>
      <c r="AV91" s="149"/>
      <c r="AW91" s="152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  <c r="BJ91" s="145"/>
      <c r="BK91" s="145"/>
      <c r="BL91" s="145"/>
      <c r="BM91" s="145"/>
      <c r="BN91" s="145"/>
      <c r="BO91" s="145"/>
    </row>
    <row r="92" spans="1:67" s="146" customFormat="1" ht="7.5" customHeight="1" thickBot="1">
      <c r="A92" s="142"/>
      <c r="B92" s="143"/>
      <c r="C92" s="147"/>
      <c r="D92" s="33"/>
      <c r="E92" s="148"/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50"/>
      <c r="AR92" s="150"/>
      <c r="AS92" s="150"/>
      <c r="AT92" s="150"/>
      <c r="AU92" s="150"/>
      <c r="AV92" s="150"/>
      <c r="AW92" s="144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  <c r="BJ92" s="145"/>
      <c r="BK92" s="145"/>
      <c r="BL92" s="145"/>
      <c r="BM92" s="145"/>
      <c r="BN92" s="145"/>
      <c r="BO92" s="145"/>
    </row>
    <row r="93" spans="1:67" s="146" customFormat="1" ht="7.5" customHeight="1" thickTop="1">
      <c r="A93" s="142"/>
      <c r="B93" s="143"/>
      <c r="C93" s="153" t="s">
        <v>151</v>
      </c>
      <c r="D93" s="53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5">
        <f>SUM(AQ19+AQ56)</f>
        <v>2244433169</v>
      </c>
      <c r="AR93" s="155">
        <f>SUM(AR19+AR56)</f>
        <v>0</v>
      </c>
      <c r="AS93" s="155">
        <f>SUM(AS19+AS56)</f>
        <v>2244433169</v>
      </c>
      <c r="AT93" s="155">
        <f>SUM(AT19+AT56)</f>
        <v>1656274096</v>
      </c>
      <c r="AU93" s="155">
        <f>SUM(AU19+AU56)</f>
        <v>1656274096</v>
      </c>
      <c r="AV93" s="155">
        <f>AS93-AT93</f>
        <v>588159073</v>
      </c>
      <c r="AW93" s="144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  <c r="BJ93" s="145"/>
      <c r="BK93" s="145"/>
      <c r="BL93" s="145"/>
      <c r="BM93" s="145"/>
      <c r="BN93" s="145"/>
      <c r="BO93" s="145"/>
    </row>
    <row r="94" spans="1:67" s="146" customFormat="1" ht="7.5" customHeight="1">
      <c r="A94" s="142"/>
      <c r="B94" s="143"/>
      <c r="C94" s="156"/>
      <c r="D94" s="49"/>
      <c r="E94" s="143"/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  <c r="AE94" s="143"/>
      <c r="AF94" s="143"/>
      <c r="AG94" s="143"/>
      <c r="AH94" s="143"/>
      <c r="AI94" s="143"/>
      <c r="AJ94" s="143"/>
      <c r="AK94" s="143"/>
      <c r="AL94" s="143"/>
      <c r="AM94" s="143"/>
      <c r="AN94" s="143"/>
      <c r="AO94" s="143"/>
      <c r="AP94" s="143"/>
      <c r="AQ94" s="157"/>
      <c r="AR94" s="157"/>
      <c r="AS94" s="157"/>
      <c r="AT94" s="157"/>
      <c r="AU94" s="157"/>
      <c r="AV94" s="157"/>
      <c r="AW94" s="143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  <c r="BJ94" s="145"/>
      <c r="BK94" s="145"/>
      <c r="BL94" s="145"/>
      <c r="BM94" s="145"/>
      <c r="BN94" s="145"/>
      <c r="BO94" s="145"/>
    </row>
    <row r="95" spans="1:67" s="146" customFormat="1" ht="7.5" customHeight="1">
      <c r="A95" s="142"/>
      <c r="B95" s="143"/>
      <c r="C95" s="156"/>
      <c r="D95" s="49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/>
      <c r="AN95" s="143"/>
      <c r="AO95" s="143"/>
      <c r="AP95" s="143"/>
      <c r="AQ95" s="157"/>
      <c r="AR95" s="157"/>
      <c r="AS95" s="157"/>
      <c r="AT95" s="157"/>
      <c r="AU95" s="157"/>
      <c r="AV95" s="157"/>
      <c r="AW95" s="143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  <c r="BJ95" s="145"/>
      <c r="BK95" s="145"/>
      <c r="BL95" s="145"/>
      <c r="BM95" s="145"/>
      <c r="BN95" s="145"/>
      <c r="BO95" s="145"/>
    </row>
    <row r="96" spans="1:67" s="146" customFormat="1" ht="7.5" customHeight="1">
      <c r="A96" s="151"/>
      <c r="B96" s="158"/>
      <c r="C96" s="159"/>
      <c r="D96" s="54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  <c r="AH96" s="158"/>
      <c r="AI96" s="158"/>
      <c r="AJ96" s="158"/>
      <c r="AK96" s="158"/>
      <c r="AL96" s="158"/>
      <c r="AM96" s="158"/>
      <c r="AN96" s="158"/>
      <c r="AO96" s="158"/>
      <c r="AP96" s="158"/>
      <c r="AQ96" s="160"/>
      <c r="AR96" s="160"/>
      <c r="AS96" s="160"/>
      <c r="AT96" s="160"/>
      <c r="AU96" s="160"/>
      <c r="AV96" s="160"/>
      <c r="AW96" s="158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  <c r="BJ96" s="145"/>
      <c r="BK96" s="145"/>
      <c r="BL96" s="145"/>
      <c r="BM96" s="145"/>
      <c r="BN96" s="145"/>
      <c r="BO96" s="145"/>
    </row>
    <row r="97" spans="1:67" s="146" customFormat="1" ht="7.5" customHeight="1">
      <c r="A97" s="151"/>
      <c r="B97" s="143"/>
      <c r="C97" s="156"/>
      <c r="D97" s="49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/>
      <c r="AN97" s="143"/>
      <c r="AO97" s="143"/>
      <c r="AP97" s="143"/>
      <c r="AQ97" s="157"/>
      <c r="AR97" s="157"/>
      <c r="AS97" s="157"/>
      <c r="AT97" s="157"/>
      <c r="AU97" s="157"/>
      <c r="AV97" s="157"/>
      <c r="AW97" s="143"/>
      <c r="AX97" s="145"/>
      <c r="AY97" s="145"/>
      <c r="AZ97" s="145"/>
      <c r="BA97" s="145"/>
      <c r="BB97" s="145"/>
      <c r="BC97" s="145"/>
      <c r="BD97" s="145"/>
      <c r="BE97" s="145"/>
      <c r="BF97" s="145"/>
      <c r="BG97" s="145"/>
      <c r="BH97" s="145"/>
      <c r="BI97" s="145"/>
      <c r="BJ97" s="145"/>
      <c r="BK97" s="145"/>
      <c r="BL97" s="145"/>
      <c r="BM97" s="145"/>
      <c r="BN97" s="145"/>
      <c r="BO97" s="145"/>
    </row>
    <row r="98" spans="1:67" s="146" customFormat="1" ht="7.5" customHeight="1">
      <c r="A98" s="151"/>
      <c r="B98" s="143"/>
      <c r="C98" s="156"/>
      <c r="D98" s="49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57"/>
      <c r="AR98" s="157"/>
      <c r="AS98" s="157"/>
      <c r="AT98" s="157"/>
      <c r="AU98" s="157"/>
      <c r="AV98" s="157"/>
      <c r="AW98" s="143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  <c r="BJ98" s="145"/>
      <c r="BK98" s="145"/>
      <c r="BL98" s="145"/>
      <c r="BM98" s="145"/>
      <c r="BN98" s="145"/>
      <c r="BO98" s="145"/>
    </row>
    <row r="99" spans="1:67" s="146" customFormat="1" ht="7.5" customHeight="1">
      <c r="A99" s="151"/>
      <c r="B99" s="161" t="s">
        <v>258</v>
      </c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57"/>
      <c r="AR99" s="157"/>
      <c r="AS99" s="157"/>
      <c r="AT99" s="157"/>
      <c r="AU99" s="157"/>
      <c r="AV99" s="157"/>
      <c r="AW99" s="143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  <c r="BJ99" s="145"/>
      <c r="BK99" s="145"/>
      <c r="BL99" s="145"/>
      <c r="BM99" s="145"/>
      <c r="BN99" s="145"/>
      <c r="BO99" s="145"/>
    </row>
    <row r="100" spans="1:67" s="146" customFormat="1" ht="7.5" customHeight="1">
      <c r="A100" s="151"/>
      <c r="B100" s="147" t="s">
        <v>163</v>
      </c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57"/>
      <c r="AR100" s="157"/>
      <c r="AS100" s="157"/>
      <c r="AT100" s="157"/>
      <c r="AU100" s="157"/>
      <c r="AV100" s="157"/>
      <c r="AW100" s="162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  <c r="BJ100" s="145"/>
      <c r="BK100" s="145"/>
      <c r="BL100" s="145"/>
      <c r="BM100" s="145"/>
      <c r="BN100" s="145"/>
      <c r="BO100" s="145"/>
    </row>
    <row r="101" spans="1:67" s="136" customFormat="1" ht="11.25">
      <c r="A101" s="134"/>
      <c r="AX101" s="135"/>
      <c r="AY101" s="135"/>
      <c r="AZ101" s="135"/>
      <c r="BA101" s="135"/>
      <c r="BB101" s="135"/>
      <c r="BC101" s="135"/>
      <c r="BD101" s="135"/>
      <c r="BE101" s="135"/>
      <c r="BF101" s="135"/>
      <c r="BG101" s="135"/>
      <c r="BH101" s="135"/>
      <c r="BI101" s="135"/>
      <c r="BJ101" s="135"/>
      <c r="BK101" s="135"/>
      <c r="BL101" s="135"/>
      <c r="BM101" s="135"/>
      <c r="BN101" s="135"/>
      <c r="BO101" s="135"/>
    </row>
    <row r="102" spans="1:67" s="136" customFormat="1" ht="11.25">
      <c r="A102" s="134"/>
      <c r="AX102" s="135"/>
      <c r="AY102" s="135"/>
      <c r="AZ102" s="135"/>
      <c r="BA102" s="135"/>
      <c r="BB102" s="135"/>
      <c r="BC102" s="135"/>
      <c r="BD102" s="135"/>
      <c r="BE102" s="135"/>
      <c r="BF102" s="135"/>
      <c r="BG102" s="135"/>
      <c r="BH102" s="135"/>
      <c r="BI102" s="135"/>
      <c r="BJ102" s="135"/>
      <c r="BK102" s="135"/>
      <c r="BL102" s="135"/>
      <c r="BM102" s="135"/>
      <c r="BN102" s="135"/>
      <c r="BO102" s="135"/>
    </row>
    <row r="103" spans="1:67" s="136" customFormat="1" ht="11.25">
      <c r="A103" s="134"/>
      <c r="AX103" s="135"/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  <c r="BI103" s="135"/>
      <c r="BJ103" s="135"/>
      <c r="BK103" s="135"/>
      <c r="BL103" s="135"/>
      <c r="BM103" s="135"/>
      <c r="BN103" s="135"/>
      <c r="BO103" s="135"/>
    </row>
    <row r="104" spans="1:67" s="136" customFormat="1" ht="11.25">
      <c r="A104" s="134"/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  <c r="BI104" s="135"/>
      <c r="BJ104" s="135"/>
      <c r="BK104" s="135"/>
      <c r="BL104" s="135"/>
      <c r="BM104" s="135"/>
      <c r="BN104" s="135"/>
      <c r="BO104" s="135"/>
    </row>
    <row r="105" spans="1:67" s="136" customFormat="1" ht="11.25">
      <c r="A105" s="134"/>
      <c r="AX105" s="135"/>
      <c r="AY105" s="135"/>
      <c r="AZ105" s="135"/>
      <c r="BA105" s="135"/>
      <c r="BB105" s="135"/>
      <c r="BC105" s="135"/>
      <c r="BD105" s="135"/>
      <c r="BE105" s="135"/>
      <c r="BF105" s="135"/>
      <c r="BG105" s="135"/>
      <c r="BH105" s="135"/>
      <c r="BI105" s="135"/>
      <c r="BJ105" s="135"/>
      <c r="BK105" s="135"/>
      <c r="BL105" s="135"/>
      <c r="BM105" s="135"/>
      <c r="BN105" s="135"/>
      <c r="BO105" s="135"/>
    </row>
    <row r="106" spans="1:67" s="136" customFormat="1" ht="11.25">
      <c r="A106" s="134"/>
      <c r="AX106" s="135"/>
      <c r="AY106" s="135"/>
      <c r="AZ106" s="135"/>
      <c r="BA106" s="135"/>
      <c r="BB106" s="135"/>
      <c r="BC106" s="135"/>
      <c r="BD106" s="135"/>
      <c r="BE106" s="135"/>
      <c r="BF106" s="135"/>
      <c r="BG106" s="135"/>
      <c r="BH106" s="135"/>
      <c r="BI106" s="135"/>
      <c r="BJ106" s="135"/>
      <c r="BK106" s="135"/>
      <c r="BL106" s="135"/>
      <c r="BM106" s="135"/>
      <c r="BN106" s="135"/>
      <c r="BO106" s="135"/>
    </row>
    <row r="107" spans="1:67" s="136" customFormat="1" ht="11.25">
      <c r="A107" s="134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</row>
    <row r="108" spans="1:67" s="136" customFormat="1" ht="11.25">
      <c r="A108" s="134"/>
      <c r="AX108" s="135"/>
      <c r="AY108" s="135"/>
      <c r="AZ108" s="135"/>
      <c r="BA108" s="135"/>
      <c r="BB108" s="135"/>
      <c r="BC108" s="135"/>
      <c r="BD108" s="135"/>
      <c r="BE108" s="135"/>
      <c r="BF108" s="135"/>
      <c r="BG108" s="135"/>
      <c r="BH108" s="135"/>
      <c r="BI108" s="135"/>
      <c r="BJ108" s="135"/>
      <c r="BK108" s="135"/>
      <c r="BL108" s="135"/>
      <c r="BM108" s="135"/>
      <c r="BN108" s="135"/>
      <c r="BO108" s="135"/>
    </row>
    <row r="109" spans="1:67" s="136" customFormat="1" ht="11.25">
      <c r="A109" s="134"/>
      <c r="AX109" s="135"/>
      <c r="AY109" s="135"/>
      <c r="AZ109" s="135"/>
      <c r="BA109" s="135"/>
      <c r="BB109" s="135"/>
      <c r="BC109" s="135"/>
      <c r="BD109" s="135"/>
      <c r="BE109" s="135"/>
      <c r="BF109" s="135"/>
      <c r="BG109" s="135"/>
      <c r="BH109" s="135"/>
      <c r="BI109" s="135"/>
      <c r="BJ109" s="135"/>
      <c r="BK109" s="135"/>
      <c r="BL109" s="135"/>
      <c r="BM109" s="135"/>
      <c r="BN109" s="135"/>
      <c r="BO109" s="135"/>
    </row>
    <row r="110" spans="1:67" s="136" customFormat="1" ht="11.25">
      <c r="A110" s="134"/>
      <c r="AX110" s="135"/>
      <c r="AY110" s="135"/>
      <c r="AZ110" s="135"/>
      <c r="BA110" s="135"/>
      <c r="BB110" s="135"/>
      <c r="BC110" s="135"/>
      <c r="BD110" s="135"/>
      <c r="BE110" s="135"/>
      <c r="BF110" s="135"/>
      <c r="BG110" s="135"/>
      <c r="BH110" s="135"/>
      <c r="BI110" s="135"/>
      <c r="BJ110" s="135"/>
      <c r="BK110" s="135"/>
      <c r="BL110" s="135"/>
      <c r="BM110" s="135"/>
      <c r="BN110" s="135"/>
      <c r="BO110" s="135"/>
    </row>
    <row r="111" spans="1:67" s="136" customFormat="1" ht="11.25">
      <c r="A111" s="134"/>
      <c r="AX111" s="135"/>
      <c r="AY111" s="135"/>
      <c r="AZ111" s="135"/>
      <c r="BA111" s="135"/>
      <c r="BB111" s="135"/>
      <c r="BC111" s="135"/>
      <c r="BD111" s="135"/>
      <c r="BE111" s="135"/>
      <c r="BF111" s="135"/>
      <c r="BG111" s="135"/>
      <c r="BH111" s="135"/>
      <c r="BI111" s="135"/>
      <c r="BJ111" s="135"/>
      <c r="BK111" s="135"/>
      <c r="BL111" s="135"/>
      <c r="BM111" s="135"/>
      <c r="BN111" s="135"/>
      <c r="BO111" s="135"/>
    </row>
    <row r="112" spans="1:67" s="136" customFormat="1" ht="11.25">
      <c r="A112" s="134"/>
      <c r="AX112" s="135"/>
      <c r="AY112" s="135"/>
      <c r="AZ112" s="135"/>
      <c r="BA112" s="135"/>
      <c r="BB112" s="135"/>
      <c r="BC112" s="135"/>
      <c r="BD112" s="135"/>
      <c r="BE112" s="135"/>
      <c r="BF112" s="135"/>
      <c r="BG112" s="135"/>
      <c r="BH112" s="135"/>
      <c r="BI112" s="135"/>
      <c r="BJ112" s="135"/>
      <c r="BK112" s="135"/>
      <c r="BL112" s="135"/>
      <c r="BM112" s="135"/>
      <c r="BN112" s="135"/>
      <c r="BO112" s="135"/>
    </row>
    <row r="113" spans="1:67" s="136" customFormat="1" ht="11.25">
      <c r="A113" s="134"/>
      <c r="AX113" s="135"/>
      <c r="AY113" s="135"/>
      <c r="AZ113" s="135"/>
      <c r="BA113" s="135"/>
      <c r="BB113" s="135"/>
      <c r="BC113" s="135"/>
      <c r="BD113" s="135"/>
      <c r="BE113" s="135"/>
      <c r="BF113" s="135"/>
      <c r="BG113" s="135"/>
      <c r="BH113" s="135"/>
      <c r="BI113" s="135"/>
      <c r="BJ113" s="135"/>
      <c r="BK113" s="135"/>
      <c r="BL113" s="135"/>
      <c r="BM113" s="135"/>
      <c r="BN113" s="135"/>
      <c r="BO113" s="135"/>
    </row>
    <row r="114" spans="1:67" s="136" customFormat="1" ht="11.25">
      <c r="A114" s="134"/>
      <c r="AX114" s="135"/>
      <c r="AY114" s="135"/>
      <c r="AZ114" s="135"/>
      <c r="BA114" s="135"/>
      <c r="BB114" s="135"/>
      <c r="BC114" s="135"/>
      <c r="BD114" s="135"/>
      <c r="BE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</row>
    <row r="115" spans="1:67" s="136" customFormat="1" ht="11.25">
      <c r="A115" s="134"/>
      <c r="AX115" s="135"/>
      <c r="AY115" s="135"/>
      <c r="AZ115" s="135"/>
      <c r="BA115" s="135"/>
      <c r="BB115" s="135"/>
      <c r="BC115" s="135"/>
      <c r="BD115" s="135"/>
      <c r="BE115" s="135"/>
      <c r="BF115" s="135"/>
      <c r="BG115" s="135"/>
      <c r="BH115" s="135"/>
      <c r="BI115" s="135"/>
      <c r="BJ115" s="135"/>
      <c r="BK115" s="135"/>
      <c r="BL115" s="135"/>
      <c r="BM115" s="135"/>
      <c r="BN115" s="135"/>
      <c r="BO115" s="135"/>
    </row>
    <row r="116" spans="1:67" s="136" customFormat="1" ht="11.25">
      <c r="A116" s="134"/>
      <c r="AX116" s="135"/>
      <c r="AY116" s="135"/>
      <c r="AZ116" s="135"/>
      <c r="BA116" s="135"/>
      <c r="BB116" s="135"/>
      <c r="BC116" s="135"/>
      <c r="BD116" s="135"/>
      <c r="BE116" s="135"/>
      <c r="BF116" s="135"/>
      <c r="BG116" s="135"/>
      <c r="BH116" s="135"/>
      <c r="BI116" s="135"/>
      <c r="BJ116" s="135"/>
      <c r="BK116" s="135"/>
      <c r="BL116" s="135"/>
      <c r="BM116" s="135"/>
      <c r="BN116" s="135"/>
      <c r="BO116" s="135"/>
    </row>
    <row r="117" spans="1:67" s="136" customFormat="1" ht="11.25">
      <c r="A117" s="134"/>
      <c r="AX117" s="135"/>
      <c r="AY117" s="135"/>
      <c r="AZ117" s="135"/>
      <c r="BA117" s="135"/>
      <c r="BB117" s="135"/>
      <c r="BC117" s="135"/>
      <c r="BD117" s="135"/>
      <c r="BE117" s="135"/>
      <c r="BF117" s="135"/>
      <c r="BG117" s="135"/>
      <c r="BH117" s="135"/>
      <c r="BI117" s="135"/>
      <c r="BJ117" s="135"/>
      <c r="BK117" s="135"/>
      <c r="BL117" s="135"/>
      <c r="BM117" s="135"/>
      <c r="BN117" s="135"/>
      <c r="BO117" s="135"/>
    </row>
    <row r="118" spans="1:67" s="136" customFormat="1" ht="11.25">
      <c r="A118" s="134"/>
      <c r="AX118" s="135"/>
      <c r="AY118" s="135"/>
      <c r="AZ118" s="135"/>
      <c r="BA118" s="135"/>
      <c r="BB118" s="135"/>
      <c r="BC118" s="135"/>
      <c r="BD118" s="135"/>
      <c r="BE118" s="135"/>
      <c r="BF118" s="135"/>
      <c r="BG118" s="135"/>
      <c r="BH118" s="135"/>
      <c r="BI118" s="135"/>
      <c r="BJ118" s="135"/>
      <c r="BK118" s="135"/>
      <c r="BL118" s="135"/>
      <c r="BM118" s="135"/>
      <c r="BN118" s="135"/>
      <c r="BO118" s="135"/>
    </row>
    <row r="119" spans="1:67" s="136" customFormat="1" ht="11.25">
      <c r="A119" s="134"/>
      <c r="AX119" s="135"/>
      <c r="AY119" s="135"/>
      <c r="AZ119" s="135"/>
      <c r="BA119" s="135"/>
      <c r="BB119" s="135"/>
      <c r="BC119" s="135"/>
      <c r="BD119" s="135"/>
      <c r="BE119" s="135"/>
      <c r="BF119" s="135"/>
      <c r="BG119" s="135"/>
      <c r="BH119" s="135"/>
      <c r="BI119" s="135"/>
      <c r="BJ119" s="135"/>
      <c r="BK119" s="135"/>
      <c r="BL119" s="135"/>
      <c r="BM119" s="135"/>
      <c r="BN119" s="135"/>
      <c r="BO119" s="135"/>
    </row>
    <row r="120" spans="1:67" s="136" customFormat="1" ht="11.25">
      <c r="A120" s="134"/>
      <c r="AX120" s="135"/>
      <c r="AY120" s="135"/>
      <c r="AZ120" s="135"/>
      <c r="BA120" s="135"/>
      <c r="BB120" s="135"/>
      <c r="BC120" s="135"/>
      <c r="BD120" s="135"/>
      <c r="BE120" s="135"/>
      <c r="BF120" s="135"/>
      <c r="BG120" s="135"/>
      <c r="BH120" s="135"/>
      <c r="BI120" s="135"/>
      <c r="BJ120" s="135"/>
      <c r="BK120" s="135"/>
      <c r="BL120" s="135"/>
      <c r="BM120" s="135"/>
      <c r="BN120" s="135"/>
      <c r="BO120" s="135"/>
    </row>
    <row r="121" spans="1:67" s="136" customFormat="1" ht="11.25">
      <c r="A121" s="134"/>
      <c r="AX121" s="135"/>
      <c r="AY121" s="135"/>
      <c r="AZ121" s="135"/>
      <c r="BA121" s="135"/>
      <c r="BB121" s="135"/>
      <c r="BC121" s="135"/>
      <c r="BD121" s="135"/>
      <c r="BE121" s="135"/>
      <c r="BF121" s="135"/>
      <c r="BG121" s="135"/>
      <c r="BH121" s="135"/>
      <c r="BI121" s="135"/>
      <c r="BJ121" s="135"/>
      <c r="BK121" s="135"/>
      <c r="BL121" s="135"/>
      <c r="BM121" s="135"/>
      <c r="BN121" s="135"/>
      <c r="BO121" s="135"/>
    </row>
    <row r="122" spans="1:67" s="136" customFormat="1" ht="11.25">
      <c r="A122" s="134"/>
      <c r="AX122" s="135"/>
      <c r="AY122" s="135"/>
      <c r="AZ122" s="135"/>
      <c r="BA122" s="135"/>
      <c r="BB122" s="135"/>
      <c r="BC122" s="135"/>
      <c r="BD122" s="135"/>
      <c r="BE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</row>
    <row r="123" spans="1:67" s="136" customFormat="1" ht="11.25">
      <c r="A123" s="134"/>
      <c r="AX123" s="135"/>
      <c r="AY123" s="135"/>
      <c r="AZ123" s="135"/>
      <c r="BA123" s="135"/>
      <c r="BB123" s="135"/>
      <c r="BC123" s="135"/>
      <c r="BD123" s="135"/>
      <c r="BE123" s="135"/>
      <c r="BF123" s="135"/>
      <c r="BG123" s="135"/>
      <c r="BH123" s="135"/>
      <c r="BI123" s="135"/>
      <c r="BJ123" s="135"/>
      <c r="BK123" s="135"/>
      <c r="BL123" s="135"/>
      <c r="BM123" s="135"/>
      <c r="BN123" s="135"/>
      <c r="BO123" s="135"/>
    </row>
    <row r="124" spans="1:67" s="136" customFormat="1" ht="11.25">
      <c r="A124" s="134"/>
      <c r="AX124" s="135"/>
      <c r="AY124" s="135"/>
      <c r="AZ124" s="135"/>
      <c r="BA124" s="135"/>
      <c r="BB124" s="135"/>
      <c r="BC124" s="135"/>
      <c r="BD124" s="135"/>
      <c r="BE124" s="135"/>
      <c r="BF124" s="135"/>
      <c r="BG124" s="135"/>
      <c r="BH124" s="135"/>
      <c r="BI124" s="135"/>
      <c r="BJ124" s="135"/>
      <c r="BK124" s="135"/>
      <c r="BL124" s="135"/>
      <c r="BM124" s="135"/>
      <c r="BN124" s="135"/>
      <c r="BO124" s="135"/>
    </row>
    <row r="125" spans="1:67" s="136" customFormat="1" ht="11.25">
      <c r="A125" s="134"/>
      <c r="AX125" s="135"/>
      <c r="AY125" s="135"/>
      <c r="AZ125" s="135"/>
      <c r="BA125" s="135"/>
      <c r="BB125" s="135"/>
      <c r="BC125" s="135"/>
      <c r="BD125" s="135"/>
      <c r="BE125" s="135"/>
      <c r="BF125" s="135"/>
      <c r="BG125" s="135"/>
      <c r="BH125" s="135"/>
      <c r="BI125" s="135"/>
      <c r="BJ125" s="135"/>
      <c r="BK125" s="135"/>
      <c r="BL125" s="135"/>
      <c r="BM125" s="135"/>
      <c r="BN125" s="135"/>
      <c r="BO125" s="135"/>
    </row>
    <row r="126" spans="1:67" s="136" customFormat="1" ht="11.25">
      <c r="A126" s="134"/>
      <c r="AX126" s="135"/>
      <c r="AY126" s="135"/>
      <c r="AZ126" s="135"/>
      <c r="BA126" s="135"/>
      <c r="BB126" s="135"/>
      <c r="BC126" s="135"/>
      <c r="BD126" s="135"/>
      <c r="BE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</row>
    <row r="127" spans="1:67" s="136" customFormat="1" ht="11.25">
      <c r="A127" s="134"/>
      <c r="AX127" s="135"/>
      <c r="AY127" s="135"/>
      <c r="AZ127" s="135"/>
      <c r="BA127" s="135"/>
      <c r="BB127" s="135"/>
      <c r="BC127" s="135"/>
      <c r="BD127" s="135"/>
      <c r="BE127" s="135"/>
      <c r="BF127" s="135"/>
      <c r="BG127" s="135"/>
      <c r="BH127" s="135"/>
      <c r="BI127" s="135"/>
      <c r="BJ127" s="135"/>
      <c r="BK127" s="135"/>
      <c r="BL127" s="135"/>
      <c r="BM127" s="135"/>
      <c r="BN127" s="135"/>
      <c r="BO127" s="135"/>
    </row>
    <row r="128" spans="1:67" s="136" customFormat="1" ht="11.25">
      <c r="A128" s="134"/>
      <c r="AX128" s="135"/>
      <c r="AY128" s="135"/>
      <c r="AZ128" s="135"/>
      <c r="BA128" s="135"/>
      <c r="BB128" s="135"/>
      <c r="BC128" s="135"/>
      <c r="BD128" s="135"/>
      <c r="BE128" s="135"/>
      <c r="BF128" s="135"/>
      <c r="BG128" s="135"/>
      <c r="BH128" s="135"/>
      <c r="BI128" s="135"/>
      <c r="BJ128" s="135"/>
      <c r="BK128" s="135"/>
      <c r="BL128" s="135"/>
      <c r="BM128" s="135"/>
      <c r="BN128" s="135"/>
      <c r="BO128" s="135"/>
    </row>
    <row r="129" spans="1:67" s="136" customFormat="1" ht="11.25">
      <c r="A129" s="134"/>
      <c r="AX129" s="135"/>
      <c r="AY129" s="135"/>
      <c r="AZ129" s="135"/>
      <c r="BA129" s="135"/>
      <c r="BB129" s="135"/>
      <c r="BC129" s="135"/>
      <c r="BD129" s="135"/>
      <c r="BE129" s="135"/>
      <c r="BF129" s="135"/>
      <c r="BG129" s="135"/>
      <c r="BH129" s="135"/>
      <c r="BI129" s="135"/>
      <c r="BJ129" s="135"/>
      <c r="BK129" s="135"/>
      <c r="BL129" s="135"/>
      <c r="BM129" s="135"/>
      <c r="BN129" s="135"/>
      <c r="BO129" s="135"/>
    </row>
    <row r="130" spans="1:67" s="136" customFormat="1" ht="11.25">
      <c r="A130" s="134"/>
      <c r="AX130" s="135"/>
      <c r="AY130" s="135"/>
      <c r="AZ130" s="135"/>
      <c r="BA130" s="135"/>
      <c r="BB130" s="135"/>
      <c r="BC130" s="135"/>
      <c r="BD130" s="135"/>
      <c r="BE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</row>
    <row r="131" spans="1:67" s="136" customFormat="1" ht="11.25">
      <c r="A131" s="134"/>
      <c r="AX131" s="135"/>
      <c r="AY131" s="135"/>
      <c r="AZ131" s="135"/>
      <c r="BA131" s="135"/>
      <c r="BB131" s="135"/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5"/>
      <c r="BN131" s="135"/>
      <c r="BO131" s="135"/>
    </row>
    <row r="132" spans="1:67" s="136" customFormat="1" ht="11.25">
      <c r="A132" s="134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</row>
    <row r="133" spans="1:67" s="136" customFormat="1" ht="11.25">
      <c r="A133" s="134"/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</row>
    <row r="134" spans="1:67" s="136" customFormat="1" ht="11.25">
      <c r="A134" s="134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</row>
    <row r="135" spans="1:67" s="136" customFormat="1" ht="11.25">
      <c r="A135" s="134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</row>
    <row r="136" spans="1:67" s="136" customFormat="1" ht="11.25">
      <c r="A136" s="134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/>
      <c r="BN136" s="135"/>
      <c r="BO136" s="135"/>
    </row>
    <row r="137" spans="1:67" s="136" customFormat="1" ht="11.25">
      <c r="A137" s="134"/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</row>
    <row r="138" spans="1:67" s="136" customFormat="1" ht="11.25">
      <c r="A138" s="134"/>
      <c r="AX138" s="135"/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</row>
    <row r="139" spans="1:67" s="136" customFormat="1" ht="11.25">
      <c r="A139" s="134"/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</row>
    <row r="140" spans="1:67" s="136" customFormat="1" ht="11.25">
      <c r="A140" s="134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</row>
    <row r="141" spans="1:67" s="136" customFormat="1" ht="11.25">
      <c r="A141" s="134"/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  <c r="BI141" s="135"/>
      <c r="BJ141" s="135"/>
      <c r="BK141" s="135"/>
      <c r="BL141" s="135"/>
      <c r="BM141" s="135"/>
      <c r="BN141" s="135"/>
      <c r="BO141" s="135"/>
    </row>
    <row r="142" spans="1:67" s="136" customFormat="1" ht="11.25">
      <c r="A142" s="134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</row>
    <row r="143" spans="1:67" s="136" customFormat="1" ht="11.25">
      <c r="A143" s="134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5"/>
      <c r="BJ143" s="135"/>
      <c r="BK143" s="135"/>
      <c r="BL143" s="135"/>
      <c r="BM143" s="135"/>
      <c r="BN143" s="135"/>
      <c r="BO143" s="135"/>
    </row>
    <row r="144" spans="1:67" s="136" customFormat="1" ht="11.25">
      <c r="A144" s="134"/>
      <c r="AX144" s="135"/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5"/>
      <c r="BJ144" s="135"/>
      <c r="BK144" s="135"/>
      <c r="BL144" s="135"/>
      <c r="BM144" s="135"/>
      <c r="BN144" s="135"/>
      <c r="BO144" s="135"/>
    </row>
    <row r="145" spans="1:67" s="136" customFormat="1" ht="11.25">
      <c r="A145" s="134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5"/>
      <c r="BJ145" s="135"/>
      <c r="BK145" s="135"/>
      <c r="BL145" s="135"/>
      <c r="BM145" s="135"/>
      <c r="BN145" s="135"/>
      <c r="BO145" s="135"/>
    </row>
    <row r="146" spans="1:67" s="136" customFormat="1" ht="11.25">
      <c r="A146" s="134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</row>
    <row r="147" spans="1:67" s="136" customFormat="1" ht="11.25">
      <c r="A147" s="134"/>
      <c r="AX147" s="135"/>
      <c r="AY147" s="135"/>
      <c r="AZ147" s="135"/>
      <c r="BA147" s="135"/>
      <c r="BB147" s="135"/>
      <c r="BC147" s="135"/>
      <c r="BD147" s="135"/>
      <c r="BE147" s="135"/>
      <c r="BF147" s="135"/>
      <c r="BG147" s="135"/>
      <c r="BH147" s="135"/>
      <c r="BI147" s="135"/>
      <c r="BJ147" s="135"/>
      <c r="BK147" s="135"/>
      <c r="BL147" s="135"/>
      <c r="BM147" s="135"/>
      <c r="BN147" s="135"/>
      <c r="BO147" s="135"/>
    </row>
    <row r="148" spans="1:67" s="136" customFormat="1" ht="11.25">
      <c r="A148" s="134"/>
      <c r="AX148" s="135"/>
      <c r="AY148" s="135"/>
      <c r="AZ148" s="135"/>
      <c r="BA148" s="135"/>
      <c r="BB148" s="135"/>
      <c r="BC148" s="135"/>
      <c r="BD148" s="135"/>
      <c r="BE148" s="135"/>
      <c r="BF148" s="135"/>
      <c r="BG148" s="135"/>
      <c r="BH148" s="135"/>
      <c r="BI148" s="135"/>
      <c r="BJ148" s="135"/>
      <c r="BK148" s="135"/>
      <c r="BL148" s="135"/>
      <c r="BM148" s="135"/>
      <c r="BN148" s="135"/>
      <c r="BO148" s="135"/>
    </row>
    <row r="149" spans="1:67" s="136" customFormat="1" ht="11.25">
      <c r="A149" s="134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/>
      <c r="BK149" s="135"/>
      <c r="BL149" s="135"/>
      <c r="BM149" s="135"/>
      <c r="BN149" s="135"/>
      <c r="BO149" s="135"/>
    </row>
    <row r="150" spans="1:67" s="136" customFormat="1" ht="11.25">
      <c r="A150" s="134"/>
      <c r="AX150" s="135"/>
      <c r="AY150" s="135"/>
      <c r="AZ150" s="135"/>
      <c r="BA150" s="135"/>
      <c r="BB150" s="135"/>
      <c r="BC150" s="135"/>
      <c r="BD150" s="135"/>
      <c r="BE150" s="135"/>
      <c r="BF150" s="135"/>
      <c r="BG150" s="135"/>
      <c r="BH150" s="135"/>
      <c r="BI150" s="135"/>
      <c r="BJ150" s="135"/>
      <c r="BK150" s="135"/>
      <c r="BL150" s="135"/>
      <c r="BM150" s="135"/>
      <c r="BN150" s="135"/>
      <c r="BO150" s="135"/>
    </row>
    <row r="151" spans="1:67" s="136" customFormat="1" ht="11.25">
      <c r="A151" s="134"/>
      <c r="AX151" s="135"/>
      <c r="AY151" s="135"/>
      <c r="AZ151" s="135"/>
      <c r="BA151" s="135"/>
      <c r="BB151" s="135"/>
      <c r="BC151" s="135"/>
      <c r="BD151" s="135"/>
      <c r="BE151" s="135"/>
      <c r="BF151" s="135"/>
      <c r="BG151" s="135"/>
      <c r="BH151" s="135"/>
      <c r="BI151" s="135"/>
      <c r="BJ151" s="135"/>
      <c r="BK151" s="135"/>
      <c r="BL151" s="135"/>
      <c r="BM151" s="135"/>
      <c r="BN151" s="135"/>
      <c r="BO151" s="135"/>
    </row>
    <row r="152" spans="1:67" s="136" customFormat="1" ht="11.25">
      <c r="A152" s="134"/>
      <c r="AX152" s="135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5"/>
      <c r="BK152" s="135"/>
      <c r="BL152" s="135"/>
      <c r="BM152" s="135"/>
      <c r="BN152" s="135"/>
      <c r="BO152" s="135"/>
    </row>
    <row r="153" spans="1:67" s="136" customFormat="1" ht="11.25">
      <c r="A153" s="134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/>
      <c r="BM153" s="135"/>
      <c r="BN153" s="135"/>
      <c r="BO153" s="135"/>
    </row>
    <row r="154" spans="1:67" s="136" customFormat="1" ht="11.25">
      <c r="A154" s="134"/>
      <c r="AX154" s="135"/>
      <c r="AY154" s="135"/>
      <c r="AZ154" s="135"/>
      <c r="BA154" s="135"/>
      <c r="BB154" s="135"/>
      <c r="BC154" s="135"/>
      <c r="BD154" s="135"/>
      <c r="BE154" s="135"/>
      <c r="BF154" s="135"/>
      <c r="BG154" s="135"/>
      <c r="BH154" s="135"/>
      <c r="BI154" s="135"/>
      <c r="BJ154" s="135"/>
      <c r="BK154" s="135"/>
      <c r="BL154" s="135"/>
      <c r="BM154" s="135"/>
      <c r="BN154" s="135"/>
      <c r="BO154" s="135"/>
    </row>
    <row r="155" spans="1:67" s="136" customFormat="1" ht="11.25">
      <c r="A155" s="134"/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/>
      <c r="BL155" s="135"/>
      <c r="BM155" s="135"/>
      <c r="BN155" s="135"/>
      <c r="BO155" s="135"/>
    </row>
    <row r="156" spans="1:67" s="136" customFormat="1" ht="11.25">
      <c r="A156" s="134"/>
      <c r="AX156" s="135"/>
      <c r="AY156" s="135"/>
      <c r="AZ156" s="135"/>
      <c r="BA156" s="135"/>
      <c r="BB156" s="135"/>
      <c r="BC156" s="135"/>
      <c r="BD156" s="135"/>
      <c r="BE156" s="135"/>
      <c r="BF156" s="135"/>
      <c r="BG156" s="135"/>
      <c r="BH156" s="135"/>
      <c r="BI156" s="135"/>
      <c r="BJ156" s="135"/>
      <c r="BK156" s="135"/>
      <c r="BL156" s="135"/>
      <c r="BM156" s="135"/>
      <c r="BN156" s="135"/>
      <c r="BO156" s="135"/>
    </row>
    <row r="157" spans="1:67" s="136" customFormat="1" ht="11.25">
      <c r="A157" s="134"/>
      <c r="AX157" s="135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  <c r="BI157" s="135"/>
      <c r="BJ157" s="135"/>
      <c r="BK157" s="135"/>
      <c r="BL157" s="135"/>
      <c r="BM157" s="135"/>
      <c r="BN157" s="135"/>
      <c r="BO157" s="135"/>
    </row>
    <row r="158" spans="1:67" s="136" customFormat="1" ht="11.25">
      <c r="A158" s="134"/>
      <c r="AX158" s="135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5"/>
      <c r="BK158" s="135"/>
      <c r="BL158" s="135"/>
      <c r="BM158" s="135"/>
      <c r="BN158" s="135"/>
      <c r="BO158" s="135"/>
    </row>
    <row r="159" spans="1:67" s="136" customFormat="1" ht="11.25">
      <c r="A159" s="134"/>
      <c r="AX159" s="135"/>
      <c r="AY159" s="135"/>
      <c r="AZ159" s="135"/>
      <c r="BA159" s="135"/>
      <c r="BB159" s="135"/>
      <c r="BC159" s="135"/>
      <c r="BD159" s="135"/>
      <c r="BE159" s="135"/>
      <c r="BF159" s="135"/>
      <c r="BG159" s="135"/>
      <c r="BH159" s="135"/>
      <c r="BI159" s="135"/>
      <c r="BJ159" s="135"/>
      <c r="BK159" s="135"/>
      <c r="BL159" s="135"/>
      <c r="BM159" s="135"/>
      <c r="BN159" s="135"/>
      <c r="BO159" s="135"/>
    </row>
    <row r="160" spans="1:67" s="136" customFormat="1" ht="11.25">
      <c r="A160" s="134"/>
      <c r="AX160" s="135"/>
      <c r="AY160" s="135"/>
      <c r="AZ160" s="135"/>
      <c r="BA160" s="135"/>
      <c r="BB160" s="135"/>
      <c r="BC160" s="135"/>
      <c r="BD160" s="135"/>
      <c r="BE160" s="135"/>
      <c r="BF160" s="135"/>
      <c r="BG160" s="135"/>
      <c r="BH160" s="135"/>
      <c r="BI160" s="135"/>
      <c r="BJ160" s="135"/>
      <c r="BK160" s="135"/>
      <c r="BL160" s="135"/>
      <c r="BM160" s="135"/>
      <c r="BN160" s="135"/>
      <c r="BO160" s="135"/>
    </row>
    <row r="161" spans="1:67" s="136" customFormat="1" ht="11.25">
      <c r="A161" s="134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  <c r="BN161" s="135"/>
      <c r="BO161" s="135"/>
    </row>
    <row r="162" spans="1:67" s="136" customFormat="1" ht="11.25">
      <c r="A162" s="134"/>
      <c r="AX162" s="135"/>
      <c r="AY162" s="135"/>
      <c r="AZ162" s="135"/>
      <c r="BA162" s="135"/>
      <c r="BB162" s="135"/>
      <c r="BC162" s="135"/>
      <c r="BD162" s="135"/>
      <c r="BE162" s="135"/>
      <c r="BF162" s="135"/>
      <c r="BG162" s="135"/>
      <c r="BH162" s="135"/>
      <c r="BI162" s="135"/>
      <c r="BJ162" s="135"/>
      <c r="BK162" s="135"/>
      <c r="BL162" s="135"/>
      <c r="BM162" s="135"/>
      <c r="BN162" s="135"/>
      <c r="BO162" s="135"/>
    </row>
    <row r="163" spans="1:67" s="136" customFormat="1" ht="11.25">
      <c r="A163" s="134"/>
      <c r="AX163" s="135"/>
      <c r="AY163" s="135"/>
      <c r="AZ163" s="135"/>
      <c r="BA163" s="135"/>
      <c r="BB163" s="135"/>
      <c r="BC163" s="135"/>
      <c r="BD163" s="135"/>
      <c r="BE163" s="135"/>
      <c r="BF163" s="135"/>
      <c r="BG163" s="135"/>
      <c r="BH163" s="135"/>
      <c r="BI163" s="135"/>
      <c r="BJ163" s="135"/>
      <c r="BK163" s="135"/>
      <c r="BL163" s="135"/>
      <c r="BM163" s="135"/>
      <c r="BN163" s="135"/>
      <c r="BO163" s="135"/>
    </row>
    <row r="164" spans="1:67" s="136" customFormat="1" ht="11.25">
      <c r="A164" s="134"/>
      <c r="AX164" s="135"/>
      <c r="AY164" s="135"/>
      <c r="AZ164" s="135"/>
      <c r="BA164" s="135"/>
      <c r="BB164" s="135"/>
      <c r="BC164" s="135"/>
      <c r="BD164" s="135"/>
      <c r="BE164" s="135"/>
      <c r="BF164" s="135"/>
      <c r="BG164" s="135"/>
      <c r="BH164" s="135"/>
      <c r="BI164" s="135"/>
      <c r="BJ164" s="135"/>
      <c r="BK164" s="135"/>
      <c r="BL164" s="135"/>
      <c r="BM164" s="135"/>
      <c r="BN164" s="135"/>
      <c r="BO164" s="135"/>
    </row>
    <row r="165" spans="1:67" s="136" customFormat="1" ht="11.25">
      <c r="A165" s="134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5"/>
      <c r="BI165" s="135"/>
      <c r="BJ165" s="135"/>
      <c r="BK165" s="135"/>
      <c r="BL165" s="135"/>
      <c r="BM165" s="135"/>
      <c r="BN165" s="135"/>
      <c r="BO165" s="135"/>
    </row>
    <row r="166" spans="1:67" s="136" customFormat="1" ht="11.25">
      <c r="A166" s="134"/>
      <c r="AX166" s="135"/>
      <c r="AY166" s="135"/>
      <c r="AZ166" s="135"/>
      <c r="BA166" s="135"/>
      <c r="BB166" s="135"/>
      <c r="BC166" s="135"/>
      <c r="BD166" s="135"/>
      <c r="BE166" s="135"/>
      <c r="BF166" s="135"/>
      <c r="BG166" s="135"/>
      <c r="BH166" s="135"/>
      <c r="BI166" s="135"/>
      <c r="BJ166" s="135"/>
      <c r="BK166" s="135"/>
      <c r="BL166" s="135"/>
      <c r="BM166" s="135"/>
      <c r="BN166" s="135"/>
      <c r="BO166" s="135"/>
    </row>
    <row r="167" spans="1:67" s="136" customFormat="1" ht="11.25">
      <c r="A167" s="134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  <c r="BN167" s="135"/>
      <c r="BO167" s="135"/>
    </row>
    <row r="168" spans="1:67" s="136" customFormat="1" ht="11.25">
      <c r="A168" s="134"/>
      <c r="AX168" s="135"/>
      <c r="AY168" s="135"/>
      <c r="AZ168" s="135"/>
      <c r="BA168" s="135"/>
      <c r="BB168" s="135"/>
      <c r="BC168" s="135"/>
      <c r="BD168" s="135"/>
      <c r="BE168" s="135"/>
      <c r="BF168" s="135"/>
      <c r="BG168" s="135"/>
      <c r="BH168" s="135"/>
      <c r="BI168" s="135"/>
      <c r="BJ168" s="135"/>
      <c r="BK168" s="135"/>
      <c r="BL168" s="135"/>
      <c r="BM168" s="135"/>
      <c r="BN168" s="135"/>
      <c r="BO168" s="135"/>
    </row>
    <row r="169" spans="1:67" s="136" customFormat="1" ht="11.25">
      <c r="A169" s="134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/>
      <c r="BN169" s="135"/>
      <c r="BO169" s="135"/>
    </row>
    <row r="170" spans="1:67" s="136" customFormat="1" ht="11.25">
      <c r="A170" s="134"/>
      <c r="AX170" s="135"/>
      <c r="AY170" s="135"/>
      <c r="AZ170" s="135"/>
      <c r="BA170" s="135"/>
      <c r="BB170" s="135"/>
      <c r="BC170" s="135"/>
      <c r="BD170" s="135"/>
      <c r="BE170" s="135"/>
      <c r="BF170" s="135"/>
      <c r="BG170" s="135"/>
      <c r="BH170" s="135"/>
      <c r="BI170" s="135"/>
      <c r="BJ170" s="135"/>
      <c r="BK170" s="135"/>
      <c r="BL170" s="135"/>
      <c r="BM170" s="135"/>
      <c r="BN170" s="135"/>
      <c r="BO170" s="135"/>
    </row>
    <row r="171" spans="1:67" s="136" customFormat="1" ht="11.25">
      <c r="A171" s="134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  <c r="BI171" s="135"/>
      <c r="BJ171" s="135"/>
      <c r="BK171" s="135"/>
      <c r="BL171" s="135"/>
      <c r="BM171" s="135"/>
      <c r="BN171" s="135"/>
      <c r="BO171" s="135"/>
    </row>
    <row r="172" spans="1:67" s="136" customFormat="1" ht="11.25">
      <c r="A172" s="134"/>
      <c r="AX172" s="135"/>
      <c r="AY172" s="135"/>
      <c r="AZ172" s="135"/>
      <c r="BA172" s="135"/>
      <c r="BB172" s="135"/>
      <c r="BC172" s="135"/>
      <c r="BD172" s="135"/>
      <c r="BE172" s="135"/>
      <c r="BF172" s="135"/>
      <c r="BG172" s="135"/>
      <c r="BH172" s="135"/>
      <c r="BI172" s="135"/>
      <c r="BJ172" s="135"/>
      <c r="BK172" s="135"/>
      <c r="BL172" s="135"/>
      <c r="BM172" s="135"/>
      <c r="BN172" s="135"/>
      <c r="BO172" s="135"/>
    </row>
    <row r="173" spans="1:67" s="136" customFormat="1" ht="11.25">
      <c r="A173" s="134"/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5"/>
      <c r="BN173" s="135"/>
      <c r="BO173" s="135"/>
    </row>
    <row r="174" spans="1:67" s="136" customFormat="1" ht="11.25">
      <c r="A174" s="134"/>
      <c r="AX174" s="135"/>
      <c r="AY174" s="135"/>
      <c r="AZ174" s="135"/>
      <c r="BA174" s="135"/>
      <c r="BB174" s="135"/>
      <c r="BC174" s="135"/>
      <c r="BD174" s="135"/>
      <c r="BE174" s="135"/>
      <c r="BF174" s="135"/>
      <c r="BG174" s="135"/>
      <c r="BH174" s="135"/>
      <c r="BI174" s="135"/>
      <c r="BJ174" s="135"/>
      <c r="BK174" s="135"/>
      <c r="BL174" s="135"/>
      <c r="BM174" s="135"/>
      <c r="BN174" s="135"/>
      <c r="BO174" s="135"/>
    </row>
    <row r="175" spans="1:67" s="136" customFormat="1" ht="11.25">
      <c r="A175" s="134"/>
      <c r="AX175" s="135"/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  <c r="BI175" s="135"/>
      <c r="BJ175" s="135"/>
      <c r="BK175" s="135"/>
      <c r="BL175" s="135"/>
      <c r="BM175" s="135"/>
      <c r="BN175" s="135"/>
      <c r="BO175" s="135"/>
    </row>
    <row r="176" spans="1:67" s="136" customFormat="1" ht="11.25">
      <c r="A176" s="134"/>
      <c r="AX176" s="135"/>
      <c r="AY176" s="135"/>
      <c r="AZ176" s="135"/>
      <c r="BA176" s="135"/>
      <c r="BB176" s="135"/>
      <c r="BC176" s="135"/>
      <c r="BD176" s="135"/>
      <c r="BE176" s="135"/>
      <c r="BF176" s="135"/>
      <c r="BG176" s="135"/>
      <c r="BH176" s="135"/>
      <c r="BI176" s="135"/>
      <c r="BJ176" s="135"/>
      <c r="BK176" s="135"/>
      <c r="BL176" s="135"/>
      <c r="BM176" s="135"/>
      <c r="BN176" s="135"/>
      <c r="BO176" s="135"/>
    </row>
    <row r="177" spans="1:67" s="136" customFormat="1" ht="11.25">
      <c r="A177" s="134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  <c r="BN177" s="135"/>
      <c r="BO177" s="135"/>
    </row>
    <row r="178" spans="1:67" s="136" customFormat="1" ht="11.25">
      <c r="A178" s="134"/>
      <c r="AX178" s="135"/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5"/>
      <c r="BI178" s="135"/>
      <c r="BJ178" s="135"/>
      <c r="BK178" s="135"/>
      <c r="BL178" s="135"/>
      <c r="BM178" s="135"/>
      <c r="BN178" s="135"/>
      <c r="BO178" s="135"/>
    </row>
    <row r="179" spans="1:67" s="136" customFormat="1" ht="11.25">
      <c r="A179" s="134"/>
      <c r="AX179" s="135"/>
      <c r="AY179" s="135"/>
      <c r="AZ179" s="135"/>
      <c r="BA179" s="135"/>
      <c r="BB179" s="135"/>
      <c r="BC179" s="135"/>
      <c r="BD179" s="135"/>
      <c r="BE179" s="135"/>
      <c r="BF179" s="135"/>
      <c r="BG179" s="135"/>
      <c r="BH179" s="135"/>
      <c r="BI179" s="135"/>
      <c r="BJ179" s="135"/>
      <c r="BK179" s="135"/>
      <c r="BL179" s="135"/>
      <c r="BM179" s="135"/>
      <c r="BN179" s="135"/>
      <c r="BO179" s="135"/>
    </row>
    <row r="180" spans="1:67" s="136" customFormat="1" ht="11.25">
      <c r="A180" s="134"/>
      <c r="AX180" s="135"/>
      <c r="AY180" s="135"/>
      <c r="AZ180" s="135"/>
      <c r="BA180" s="135"/>
      <c r="BB180" s="135"/>
      <c r="BC180" s="135"/>
      <c r="BD180" s="135"/>
      <c r="BE180" s="135"/>
      <c r="BF180" s="135"/>
      <c r="BG180" s="135"/>
      <c r="BH180" s="135"/>
      <c r="BI180" s="135"/>
      <c r="BJ180" s="135"/>
      <c r="BK180" s="135"/>
      <c r="BL180" s="135"/>
      <c r="BM180" s="135"/>
      <c r="BN180" s="135"/>
      <c r="BO180" s="135"/>
    </row>
    <row r="181" spans="1:67" s="136" customFormat="1" ht="11.25">
      <c r="A181" s="134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</row>
    <row r="182" spans="1:67" s="136" customFormat="1" ht="11.25">
      <c r="A182" s="134"/>
      <c r="AX182" s="135"/>
      <c r="AY182" s="135"/>
      <c r="AZ182" s="135"/>
      <c r="BA182" s="135"/>
      <c r="BB182" s="135"/>
      <c r="BC182" s="135"/>
      <c r="BD182" s="135"/>
      <c r="BE182" s="135"/>
      <c r="BF182" s="135"/>
      <c r="BG182" s="135"/>
      <c r="BH182" s="135"/>
      <c r="BI182" s="135"/>
      <c r="BJ182" s="135"/>
      <c r="BK182" s="135"/>
      <c r="BL182" s="135"/>
      <c r="BM182" s="135"/>
      <c r="BN182" s="135"/>
      <c r="BO182" s="135"/>
    </row>
    <row r="183" spans="1:67" s="136" customFormat="1" ht="11.25">
      <c r="A183" s="134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</row>
    <row r="184" spans="1:67" s="136" customFormat="1" ht="11.25">
      <c r="A184" s="134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</row>
    <row r="185" spans="1:67" s="136" customFormat="1" ht="11.25">
      <c r="A185" s="134"/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5"/>
      <c r="BI185" s="135"/>
      <c r="BJ185" s="135"/>
      <c r="BK185" s="135"/>
      <c r="BL185" s="135"/>
      <c r="BM185" s="135"/>
      <c r="BN185" s="135"/>
      <c r="BO185" s="135"/>
    </row>
    <row r="186" spans="1:67" s="136" customFormat="1" ht="11.25">
      <c r="A186" s="134"/>
      <c r="AX186" s="135"/>
      <c r="AY186" s="135"/>
      <c r="AZ186" s="135"/>
      <c r="BA186" s="135"/>
      <c r="BB186" s="135"/>
      <c r="BC186" s="135"/>
      <c r="BD186" s="135"/>
      <c r="BE186" s="135"/>
      <c r="BF186" s="135"/>
      <c r="BG186" s="135"/>
      <c r="BH186" s="135"/>
      <c r="BI186" s="135"/>
      <c r="BJ186" s="135"/>
      <c r="BK186" s="135"/>
      <c r="BL186" s="135"/>
      <c r="BM186" s="135"/>
      <c r="BN186" s="135"/>
      <c r="BO186" s="135"/>
    </row>
    <row r="187" spans="1:67" s="136" customFormat="1" ht="11.25">
      <c r="A187" s="134"/>
      <c r="AX187" s="135"/>
      <c r="AY187" s="135"/>
      <c r="AZ187" s="135"/>
      <c r="BA187" s="135"/>
      <c r="BB187" s="135"/>
      <c r="BC187" s="135"/>
      <c r="BD187" s="135"/>
      <c r="BE187" s="135"/>
      <c r="BF187" s="135"/>
      <c r="BG187" s="135"/>
      <c r="BH187" s="135"/>
      <c r="BI187" s="135"/>
      <c r="BJ187" s="135"/>
      <c r="BK187" s="135"/>
      <c r="BL187" s="135"/>
      <c r="BM187" s="135"/>
      <c r="BN187" s="135"/>
      <c r="BO187" s="135"/>
    </row>
    <row r="188" spans="1:67" s="136" customFormat="1" ht="11.25">
      <c r="A188" s="134"/>
      <c r="AX188" s="135"/>
      <c r="AY188" s="135"/>
      <c r="AZ188" s="135"/>
      <c r="BA188" s="135"/>
      <c r="BB188" s="135"/>
      <c r="BC188" s="135"/>
      <c r="BD188" s="135"/>
      <c r="BE188" s="135"/>
      <c r="BF188" s="135"/>
      <c r="BG188" s="135"/>
      <c r="BH188" s="135"/>
      <c r="BI188" s="135"/>
      <c r="BJ188" s="135"/>
      <c r="BK188" s="135"/>
      <c r="BL188" s="135"/>
      <c r="BM188" s="135"/>
      <c r="BN188" s="135"/>
      <c r="BO188" s="135"/>
    </row>
    <row r="189" spans="1:67" s="136" customFormat="1" ht="11.25">
      <c r="A189" s="134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</row>
    <row r="190" spans="1:67" s="136" customFormat="1" ht="11.25">
      <c r="A190" s="134"/>
      <c r="AX190" s="135"/>
      <c r="AY190" s="135"/>
      <c r="AZ190" s="135"/>
      <c r="BA190" s="135"/>
      <c r="BB190" s="135"/>
      <c r="BC190" s="135"/>
      <c r="BD190" s="135"/>
      <c r="BE190" s="135"/>
      <c r="BF190" s="135"/>
      <c r="BG190" s="135"/>
      <c r="BH190" s="135"/>
      <c r="BI190" s="135"/>
      <c r="BJ190" s="135"/>
      <c r="BK190" s="135"/>
      <c r="BL190" s="135"/>
      <c r="BM190" s="135"/>
      <c r="BN190" s="135"/>
      <c r="BO190" s="135"/>
    </row>
    <row r="191" spans="1:67" s="136" customFormat="1" ht="11.25">
      <c r="A191" s="134"/>
      <c r="AX191" s="135"/>
      <c r="AY191" s="135"/>
      <c r="AZ191" s="135"/>
      <c r="BA191" s="135"/>
      <c r="BB191" s="135"/>
      <c r="BC191" s="135"/>
      <c r="BD191" s="135"/>
      <c r="BE191" s="135"/>
      <c r="BF191" s="135"/>
      <c r="BG191" s="135"/>
      <c r="BH191" s="135"/>
      <c r="BI191" s="135"/>
      <c r="BJ191" s="135"/>
      <c r="BK191" s="135"/>
      <c r="BL191" s="135"/>
      <c r="BM191" s="135"/>
      <c r="BN191" s="135"/>
      <c r="BO191" s="135"/>
    </row>
    <row r="192" spans="1:67" s="136" customFormat="1" ht="11.25">
      <c r="A192" s="134"/>
      <c r="AX192" s="135"/>
      <c r="AY192" s="135"/>
      <c r="AZ192" s="135"/>
      <c r="BA192" s="135"/>
      <c r="BB192" s="135"/>
      <c r="BC192" s="135"/>
      <c r="BD192" s="135"/>
      <c r="BE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</row>
    <row r="193" spans="1:67" s="136" customFormat="1" ht="11.25">
      <c r="A193" s="134"/>
      <c r="AX193" s="135"/>
      <c r="AY193" s="135"/>
      <c r="AZ193" s="135"/>
      <c r="BA193" s="135"/>
      <c r="BB193" s="135"/>
      <c r="BC193" s="135"/>
      <c r="BD193" s="135"/>
      <c r="BE193" s="135"/>
      <c r="BF193" s="135"/>
      <c r="BG193" s="135"/>
      <c r="BH193" s="135"/>
      <c r="BI193" s="135"/>
      <c r="BJ193" s="135"/>
      <c r="BK193" s="135"/>
      <c r="BL193" s="135"/>
      <c r="BM193" s="135"/>
      <c r="BN193" s="135"/>
      <c r="BO193" s="135"/>
    </row>
    <row r="194" spans="1:67" s="136" customFormat="1" ht="11.25">
      <c r="A194" s="134"/>
      <c r="AX194" s="135"/>
      <c r="AY194" s="135"/>
      <c r="AZ194" s="135"/>
      <c r="BA194" s="135"/>
      <c r="BB194" s="135"/>
      <c r="BC194" s="135"/>
      <c r="BD194" s="135"/>
      <c r="BE194" s="135"/>
      <c r="BF194" s="135"/>
      <c r="BG194" s="135"/>
      <c r="BH194" s="135"/>
      <c r="BI194" s="135"/>
      <c r="BJ194" s="135"/>
      <c r="BK194" s="135"/>
      <c r="BL194" s="135"/>
      <c r="BM194" s="135"/>
      <c r="BN194" s="135"/>
      <c r="BO194" s="135"/>
    </row>
    <row r="195" spans="1:67" s="136" customFormat="1" ht="11.25">
      <c r="A195" s="134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5"/>
      <c r="BN195" s="135"/>
      <c r="BO195" s="135"/>
    </row>
    <row r="196" spans="1:67" s="136" customFormat="1" ht="11.25">
      <c r="A196" s="134"/>
      <c r="AX196" s="135"/>
      <c r="AY196" s="135"/>
      <c r="AZ196" s="135"/>
      <c r="BA196" s="135"/>
      <c r="BB196" s="135"/>
      <c r="BC196" s="135"/>
      <c r="BD196" s="135"/>
      <c r="BE196" s="135"/>
      <c r="BF196" s="135"/>
      <c r="BG196" s="135"/>
      <c r="BH196" s="135"/>
      <c r="BI196" s="135"/>
      <c r="BJ196" s="135"/>
      <c r="BK196" s="135"/>
      <c r="BL196" s="135"/>
      <c r="BM196" s="135"/>
      <c r="BN196" s="135"/>
      <c r="BO196" s="135"/>
    </row>
    <row r="197" spans="1:67" s="136" customFormat="1" ht="11.25">
      <c r="A197" s="134"/>
      <c r="AX197" s="135"/>
      <c r="AY197" s="135"/>
      <c r="AZ197" s="135"/>
      <c r="BA197" s="135"/>
      <c r="BB197" s="135"/>
      <c r="BC197" s="135"/>
      <c r="BD197" s="135"/>
      <c r="BE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</row>
    <row r="198" spans="1:67" s="136" customFormat="1" ht="11.25">
      <c r="A198" s="134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</row>
    <row r="199" spans="1:67" s="136" customFormat="1" ht="11.25">
      <c r="A199" s="134"/>
      <c r="AX199" s="135"/>
      <c r="AY199" s="135"/>
      <c r="AZ199" s="135"/>
      <c r="BA199" s="135"/>
      <c r="BB199" s="135"/>
      <c r="BC199" s="135"/>
      <c r="BD199" s="135"/>
      <c r="BE199" s="135"/>
      <c r="BF199" s="135"/>
      <c r="BG199" s="135"/>
      <c r="BH199" s="135"/>
      <c r="BI199" s="135"/>
      <c r="BJ199" s="135"/>
      <c r="BK199" s="135"/>
      <c r="BL199" s="135"/>
      <c r="BM199" s="135"/>
      <c r="BN199" s="135"/>
      <c r="BO199" s="135"/>
    </row>
    <row r="200" spans="1:67" s="136" customFormat="1" ht="11.25">
      <c r="A200" s="134"/>
      <c r="AX200" s="135"/>
      <c r="AY200" s="135"/>
      <c r="AZ200" s="135"/>
      <c r="BA200" s="135"/>
      <c r="BB200" s="135"/>
      <c r="BC200" s="135"/>
      <c r="BD200" s="135"/>
      <c r="BE200" s="135"/>
      <c r="BF200" s="135"/>
      <c r="BG200" s="135"/>
      <c r="BH200" s="135"/>
      <c r="BI200" s="135"/>
      <c r="BJ200" s="135"/>
      <c r="BK200" s="135"/>
      <c r="BL200" s="135"/>
      <c r="BM200" s="135"/>
      <c r="BN200" s="135"/>
      <c r="BO200" s="135"/>
    </row>
    <row r="201" spans="1:67" s="136" customFormat="1" ht="11.25">
      <c r="A201" s="134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135"/>
      <c r="BK201" s="135"/>
      <c r="BL201" s="135"/>
      <c r="BM201" s="135"/>
      <c r="BN201" s="135"/>
      <c r="BO201" s="135"/>
    </row>
    <row r="202" spans="1:67" s="136" customFormat="1" ht="11.25">
      <c r="A202" s="134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135"/>
      <c r="BK202" s="135"/>
      <c r="BL202" s="135"/>
      <c r="BM202" s="135"/>
      <c r="BN202" s="135"/>
      <c r="BO202" s="135"/>
    </row>
    <row r="203" spans="1:67" s="136" customFormat="1" ht="11.25">
      <c r="A203" s="134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135"/>
      <c r="BK203" s="135"/>
      <c r="BL203" s="135"/>
      <c r="BM203" s="135"/>
      <c r="BN203" s="135"/>
      <c r="BO203" s="135"/>
    </row>
    <row r="204" spans="1:67" s="136" customFormat="1" ht="11.25">
      <c r="A204" s="134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135"/>
      <c r="BK204" s="135"/>
      <c r="BL204" s="135"/>
      <c r="BM204" s="135"/>
      <c r="BN204" s="135"/>
      <c r="BO204" s="135"/>
    </row>
    <row r="205" spans="1:67" s="136" customFormat="1" ht="11.25">
      <c r="A205" s="134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135"/>
      <c r="BK205" s="135"/>
      <c r="BL205" s="135"/>
      <c r="BM205" s="135"/>
      <c r="BN205" s="135"/>
      <c r="BO205" s="135"/>
    </row>
    <row r="206" spans="1:67" s="136" customFormat="1" ht="11.25">
      <c r="A206" s="134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135"/>
      <c r="BK206" s="135"/>
      <c r="BL206" s="135"/>
      <c r="BM206" s="135"/>
      <c r="BN206" s="135"/>
      <c r="BO206" s="135"/>
    </row>
    <row r="207" spans="1:67" s="136" customFormat="1" ht="11.25">
      <c r="A207" s="134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135"/>
      <c r="BK207" s="135"/>
      <c r="BL207" s="135"/>
      <c r="BM207" s="135"/>
      <c r="BN207" s="135"/>
      <c r="BO207" s="135"/>
    </row>
    <row r="208" spans="1:67" s="136" customFormat="1" ht="11.25">
      <c r="A208" s="134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135"/>
      <c r="BK208" s="135"/>
      <c r="BL208" s="135"/>
      <c r="BM208" s="135"/>
      <c r="BN208" s="135"/>
      <c r="BO208" s="135"/>
    </row>
    <row r="209" spans="1:67" s="136" customFormat="1" ht="11.25">
      <c r="A209" s="134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135"/>
      <c r="BK209" s="135"/>
      <c r="BL209" s="135"/>
      <c r="BM209" s="135"/>
      <c r="BN209" s="135"/>
      <c r="BO209" s="135"/>
    </row>
    <row r="210" spans="1:67" s="136" customFormat="1" ht="11.25">
      <c r="A210" s="134"/>
      <c r="AX210" s="135"/>
      <c r="AY210" s="135"/>
      <c r="AZ210" s="135"/>
      <c r="BA210" s="135"/>
      <c r="BB210" s="135"/>
      <c r="BC210" s="135"/>
      <c r="BD210" s="135"/>
      <c r="BE210" s="135"/>
      <c r="BF210" s="135"/>
      <c r="BG210" s="135"/>
      <c r="BH210" s="135"/>
      <c r="BI210" s="135"/>
      <c r="BJ210" s="135"/>
      <c r="BK210" s="135"/>
      <c r="BL210" s="135"/>
      <c r="BM210" s="135"/>
      <c r="BN210" s="135"/>
      <c r="BO210" s="135"/>
    </row>
    <row r="211" spans="1:67" s="136" customFormat="1" ht="11.25">
      <c r="A211" s="134"/>
      <c r="AX211" s="135"/>
      <c r="AY211" s="135"/>
      <c r="AZ211" s="135"/>
      <c r="BA211" s="135"/>
      <c r="BB211" s="135"/>
      <c r="BC211" s="135"/>
      <c r="BD211" s="135"/>
      <c r="BE211" s="135"/>
      <c r="BF211" s="135"/>
      <c r="BG211" s="135"/>
      <c r="BH211" s="135"/>
      <c r="BI211" s="135"/>
      <c r="BJ211" s="135"/>
      <c r="BK211" s="135"/>
      <c r="BL211" s="135"/>
      <c r="BM211" s="135"/>
      <c r="BN211" s="135"/>
      <c r="BO211" s="135"/>
    </row>
    <row r="212" spans="1:67" s="136" customFormat="1" ht="11.25">
      <c r="A212" s="134"/>
      <c r="AX212" s="135"/>
      <c r="AY212" s="135"/>
      <c r="AZ212" s="135"/>
      <c r="BA212" s="135"/>
      <c r="BB212" s="135"/>
      <c r="BC212" s="135"/>
      <c r="BD212" s="135"/>
      <c r="BE212" s="135"/>
      <c r="BF212" s="135"/>
      <c r="BG212" s="135"/>
      <c r="BH212" s="135"/>
      <c r="BI212" s="135"/>
      <c r="BJ212" s="135"/>
      <c r="BK212" s="135"/>
      <c r="BL212" s="135"/>
      <c r="BM212" s="135"/>
      <c r="BN212" s="135"/>
      <c r="BO212" s="135"/>
    </row>
    <row r="213" spans="1:67" s="136" customFormat="1" ht="11.25">
      <c r="A213" s="134"/>
      <c r="AX213" s="135"/>
      <c r="AY213" s="135"/>
      <c r="AZ213" s="135"/>
      <c r="BA213" s="135"/>
      <c r="BB213" s="135"/>
      <c r="BC213" s="135"/>
      <c r="BD213" s="135"/>
      <c r="BE213" s="135"/>
      <c r="BF213" s="135"/>
      <c r="BG213" s="135"/>
      <c r="BH213" s="135"/>
      <c r="BI213" s="135"/>
      <c r="BJ213" s="135"/>
      <c r="BK213" s="135"/>
      <c r="BL213" s="135"/>
      <c r="BM213" s="135"/>
      <c r="BN213" s="135"/>
      <c r="BO213" s="135"/>
    </row>
    <row r="214" spans="1:67" s="136" customFormat="1" ht="11.25">
      <c r="A214" s="134"/>
      <c r="AX214" s="135"/>
      <c r="AY214" s="135"/>
      <c r="AZ214" s="135"/>
      <c r="BA214" s="135"/>
      <c r="BB214" s="135"/>
      <c r="BC214" s="135"/>
      <c r="BD214" s="135"/>
      <c r="BE214" s="135"/>
      <c r="BF214" s="135"/>
      <c r="BG214" s="135"/>
      <c r="BH214" s="135"/>
      <c r="BI214" s="135"/>
      <c r="BJ214" s="135"/>
      <c r="BK214" s="135"/>
      <c r="BL214" s="135"/>
      <c r="BM214" s="135"/>
      <c r="BN214" s="135"/>
      <c r="BO214" s="135"/>
    </row>
    <row r="215" spans="1:67" s="136" customFormat="1" ht="11.25">
      <c r="A215" s="134"/>
      <c r="AX215" s="135"/>
      <c r="AY215" s="135"/>
      <c r="AZ215" s="135"/>
      <c r="BA215" s="135"/>
      <c r="BB215" s="135"/>
      <c r="BC215" s="135"/>
      <c r="BD215" s="135"/>
      <c r="BE215" s="135"/>
      <c r="BF215" s="135"/>
      <c r="BG215" s="135"/>
      <c r="BH215" s="135"/>
      <c r="BI215" s="135"/>
      <c r="BJ215" s="135"/>
      <c r="BK215" s="135"/>
      <c r="BL215" s="135"/>
      <c r="BM215" s="135"/>
      <c r="BN215" s="135"/>
      <c r="BO215" s="13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20"/>
  <sheetViews>
    <sheetView zoomScale="145" zoomScaleNormal="145" workbookViewId="0">
      <selection activeCell="BI34" sqref="BI34"/>
    </sheetView>
  </sheetViews>
  <sheetFormatPr baseColWidth="10" defaultRowHeight="13.5"/>
  <cols>
    <col min="1" max="1" width="4" style="129" customWidth="1"/>
    <col min="2" max="2" width="0.140625" style="1" customWidth="1"/>
    <col min="3" max="50" width="0.85546875" style="1" customWidth="1"/>
    <col min="51" max="56" width="9.5703125" style="1" customWidth="1"/>
    <col min="57" max="57" width="0.140625" style="1" customWidth="1"/>
    <col min="58" max="76" width="11.42578125" style="129"/>
    <col min="77" max="16384" width="11.42578125" style="128"/>
  </cols>
  <sheetData>
    <row r="1" spans="1:76" ht="11.1" customHeight="1"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2"/>
      <c r="BD1" s="3"/>
      <c r="BE1" s="128"/>
    </row>
    <row r="2" spans="1:76" ht="11.1" customHeight="1"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  <c r="AA2" s="128"/>
      <c r="AB2" s="128"/>
      <c r="AC2" s="128"/>
      <c r="AD2" s="128"/>
      <c r="AE2" s="128"/>
      <c r="AF2" s="128"/>
      <c r="AG2" s="128"/>
      <c r="AH2" s="128"/>
      <c r="AI2" s="128"/>
      <c r="AJ2" s="128"/>
      <c r="AK2" s="128"/>
      <c r="AL2" s="128"/>
      <c r="AM2" s="128"/>
      <c r="AN2" s="128"/>
      <c r="AO2" s="128"/>
      <c r="AP2" s="128"/>
      <c r="AQ2" s="128"/>
      <c r="AR2" s="128"/>
      <c r="AS2" s="128"/>
      <c r="AT2" s="128"/>
      <c r="AU2" s="128"/>
      <c r="AV2" s="128"/>
      <c r="AW2" s="128"/>
      <c r="AX2" s="128"/>
      <c r="AY2" s="128"/>
      <c r="AZ2" s="128"/>
      <c r="BA2" s="128"/>
      <c r="BB2" s="128"/>
      <c r="BC2" s="2"/>
      <c r="BD2" s="3"/>
      <c r="BE2" s="128"/>
    </row>
    <row r="3" spans="1:76" ht="11.1" customHeight="1">
      <c r="B3" s="128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2"/>
      <c r="BD3" s="3"/>
      <c r="BE3" s="128"/>
    </row>
    <row r="4" spans="1:76" ht="11.1" customHeight="1"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128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  <c r="AA4" s="128"/>
      <c r="AB4" s="128"/>
      <c r="AC4" s="128"/>
      <c r="AD4" s="128"/>
      <c r="AE4" s="128"/>
      <c r="AF4" s="128"/>
      <c r="AG4" s="128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2"/>
      <c r="BD4" s="3"/>
      <c r="BE4" s="128"/>
    </row>
    <row r="5" spans="1:76" ht="11.1" customHeight="1"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2"/>
      <c r="BD5" s="3"/>
      <c r="BE5" s="128"/>
    </row>
    <row r="6" spans="1:76" ht="11.1" customHeight="1"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/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2"/>
      <c r="BD6" s="4"/>
      <c r="BE6" s="128"/>
    </row>
    <row r="7" spans="1:76" ht="11.1" customHeight="1"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5"/>
      <c r="BD7" s="5"/>
      <c r="BE7" s="128"/>
    </row>
    <row r="8" spans="1:76" s="133" customFormat="1" ht="3.95" customHeight="1">
      <c r="A8" s="132"/>
      <c r="B8" s="6"/>
      <c r="C8" s="131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132"/>
      <c r="BG8" s="132"/>
      <c r="BH8" s="132"/>
      <c r="BI8" s="132"/>
      <c r="BJ8" s="132"/>
      <c r="BK8" s="132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</row>
    <row r="9" spans="1:76" s="136" customFormat="1" ht="11.1" customHeight="1">
      <c r="A9" s="135"/>
      <c r="B9" s="7" t="s">
        <v>0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9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</row>
    <row r="10" spans="1:76" s="136" customFormat="1" ht="11.1" customHeight="1">
      <c r="A10" s="135"/>
      <c r="B10" s="7" t="s">
        <v>264</v>
      </c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9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</row>
    <row r="11" spans="1:76" s="136" customFormat="1" ht="11.1" customHeight="1">
      <c r="A11" s="135"/>
      <c r="B11" s="7" t="s">
        <v>74</v>
      </c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9"/>
      <c r="BF11" s="135"/>
      <c r="BG11" s="135"/>
      <c r="BH11" s="135"/>
      <c r="BI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</row>
    <row r="12" spans="1:76" s="136" customFormat="1" ht="11.1" customHeight="1">
      <c r="A12" s="135"/>
      <c r="B12" s="41" t="e">
        <f>#REF!</f>
        <v>#REF!</v>
      </c>
      <c r="C12" s="41" t="s">
        <v>164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9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</row>
    <row r="13" spans="1:76" s="136" customFormat="1" ht="11.1" customHeight="1">
      <c r="A13" s="135"/>
      <c r="B13" s="10" t="s">
        <v>2</v>
      </c>
      <c r="C13" s="10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9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</row>
    <row r="14" spans="1:76" s="141" customFormat="1" ht="3.95" customHeight="1">
      <c r="A14" s="140"/>
      <c r="B14" s="138"/>
      <c r="C14" s="138"/>
      <c r="D14" s="139"/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63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  <c r="BW14" s="140"/>
      <c r="BX14" s="140"/>
    </row>
    <row r="15" spans="1:76" s="141" customFormat="1" ht="11.1" customHeight="1">
      <c r="A15" s="140"/>
      <c r="B15" s="11"/>
      <c r="C15" s="12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4" t="s">
        <v>75</v>
      </c>
      <c r="AZ15" s="14" t="s">
        <v>75</v>
      </c>
      <c r="BA15" s="14" t="s">
        <v>75</v>
      </c>
      <c r="BB15" s="14" t="s">
        <v>75</v>
      </c>
      <c r="BC15" s="14" t="s">
        <v>75</v>
      </c>
      <c r="BD15" s="15"/>
      <c r="BE15" s="42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  <c r="BW15" s="140"/>
      <c r="BX15" s="140"/>
    </row>
    <row r="16" spans="1:76" s="141" customFormat="1" ht="11.1" customHeight="1">
      <c r="A16" s="140"/>
      <c r="B16" s="11"/>
      <c r="C16" s="16" t="s">
        <v>4</v>
      </c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4"/>
      <c r="AZ16" s="14" t="s">
        <v>5</v>
      </c>
      <c r="BA16" s="14"/>
      <c r="BB16" s="14"/>
      <c r="BC16" s="14"/>
      <c r="BD16" s="15" t="s">
        <v>76</v>
      </c>
      <c r="BE16" s="42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  <c r="BW16" s="140"/>
      <c r="BX16" s="140"/>
    </row>
    <row r="17" spans="1:76" s="141" customFormat="1" ht="11.1" customHeight="1">
      <c r="A17" s="140"/>
      <c r="B17" s="11"/>
      <c r="C17" s="18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20" t="s">
        <v>7</v>
      </c>
      <c r="AZ17" s="14" t="s">
        <v>8</v>
      </c>
      <c r="BA17" s="14" t="s">
        <v>9</v>
      </c>
      <c r="BB17" s="14" t="s">
        <v>10</v>
      </c>
      <c r="BC17" s="14" t="s">
        <v>11</v>
      </c>
      <c r="BD17" s="15"/>
      <c r="BE17" s="42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  <c r="BW17" s="140"/>
      <c r="BX17" s="140"/>
    </row>
    <row r="18" spans="1:76" s="146" customFormat="1" ht="6.95" customHeight="1">
      <c r="A18" s="142"/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43"/>
      <c r="W18" s="143"/>
      <c r="X18" s="143"/>
      <c r="Y18" s="143"/>
      <c r="Z18" s="143"/>
      <c r="AA18" s="143"/>
      <c r="AB18" s="143"/>
      <c r="AC18" s="143"/>
      <c r="AD18" s="143"/>
      <c r="AE18" s="143"/>
      <c r="AF18" s="143"/>
      <c r="AG18" s="143"/>
      <c r="AH18" s="143"/>
      <c r="AI18" s="143"/>
      <c r="AJ18" s="143"/>
      <c r="AK18" s="143"/>
      <c r="AL18" s="143"/>
      <c r="AM18" s="143"/>
      <c r="AN18" s="143"/>
      <c r="AO18" s="143"/>
      <c r="AP18" s="143"/>
      <c r="AQ18" s="143"/>
      <c r="AR18" s="143"/>
      <c r="AS18" s="143"/>
      <c r="AT18" s="143"/>
      <c r="AU18" s="143"/>
      <c r="AV18" s="143"/>
      <c r="AW18" s="143"/>
      <c r="AX18" s="143"/>
      <c r="AY18" s="144"/>
      <c r="AZ18" s="144"/>
      <c r="BA18" s="144"/>
      <c r="BB18" s="144"/>
      <c r="BC18" s="144"/>
      <c r="BD18" s="144"/>
      <c r="BE18" s="144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</row>
    <row r="19" spans="1:76" s="146" customFormat="1" ht="6.95" customHeight="1">
      <c r="A19" s="142"/>
      <c r="B19" s="143"/>
      <c r="C19" s="147" t="s">
        <v>77</v>
      </c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8"/>
      <c r="AU19" s="148"/>
      <c r="AV19" s="148"/>
      <c r="AW19" s="148"/>
      <c r="AX19" s="148"/>
      <c r="AY19" s="149">
        <f>SUM(AY21+AY31+AY40+AY51)</f>
        <v>2244433169</v>
      </c>
      <c r="AZ19" s="149">
        <f>SUM(AZ21+AZ31+AZ40+AZ51)</f>
        <v>0</v>
      </c>
      <c r="BA19" s="149">
        <f>SUM(BA21+BA31+BA40+BA51)</f>
        <v>2244433169</v>
      </c>
      <c r="BB19" s="149">
        <f>SUM(BB21+BB31+BB40+BB51)</f>
        <v>1656274096.2</v>
      </c>
      <c r="BC19" s="149">
        <f>SUM(BC21+BC31+BC40+BC51)</f>
        <v>1656274096.2</v>
      </c>
      <c r="BD19" s="149">
        <f>SUM(BA19-BB19)</f>
        <v>588159072.79999995</v>
      </c>
      <c r="BE19" s="144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</row>
    <row r="20" spans="1:76" s="146" customFormat="1" ht="6.95" customHeight="1">
      <c r="A20" s="142"/>
      <c r="B20" s="143"/>
      <c r="C20" s="147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64"/>
      <c r="AZ20" s="164"/>
      <c r="BA20" s="164"/>
      <c r="BB20" s="164"/>
      <c r="BC20" s="164"/>
      <c r="BD20" s="164"/>
      <c r="BE20" s="144"/>
      <c r="BF20" s="145"/>
      <c r="BG20" s="145"/>
      <c r="BH20" s="145"/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</row>
    <row r="21" spans="1:76" s="146" customFormat="1" ht="6.95" customHeight="1">
      <c r="A21" s="142"/>
      <c r="B21" s="143"/>
      <c r="C21" s="148"/>
      <c r="D21" s="165" t="s">
        <v>165</v>
      </c>
      <c r="E21" s="147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8"/>
      <c r="AU21" s="148"/>
      <c r="AV21" s="148"/>
      <c r="AW21" s="148"/>
      <c r="AX21" s="148"/>
      <c r="AY21" s="149">
        <f>SUM(AY22+AY23+AY24+AY25+AY26+AY27+AY28+AY29)</f>
        <v>75334753</v>
      </c>
      <c r="AZ21" s="149">
        <f>SUM(AZ22+AZ23+AZ24+AZ25+AZ26+AZ27+AZ28+AZ29)</f>
        <v>0</v>
      </c>
      <c r="BA21" s="149">
        <f>SUM(BA22+BA23+BA24+BA25+BA26+BA27+BA28+BA29)</f>
        <v>75334753</v>
      </c>
      <c r="BB21" s="149">
        <f>SUM(BB22+BB23+BB24+BB25+BB26+BB27+BB28+BB29)</f>
        <v>38162010</v>
      </c>
      <c r="BC21" s="149">
        <f>SUM(BC22+BC23+BC24+BC25+BC26+BC27+BC28+BC29)</f>
        <v>38162010</v>
      </c>
      <c r="BD21" s="149">
        <f t="shared" ref="BD21:BD84" si="0">SUM(BA21-BB21)</f>
        <v>37172743</v>
      </c>
      <c r="BE21" s="144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45"/>
    </row>
    <row r="22" spans="1:76" s="146" customFormat="1" ht="6.95" customHeight="1">
      <c r="A22" s="142"/>
      <c r="B22" s="143"/>
      <c r="C22" s="148"/>
      <c r="D22" s="31"/>
      <c r="E22" s="148" t="s">
        <v>166</v>
      </c>
      <c r="F22" s="148"/>
      <c r="G22" s="148"/>
      <c r="H22" s="148"/>
      <c r="I22" s="148"/>
      <c r="J22" s="148"/>
      <c r="K22" s="148"/>
      <c r="L22" s="148"/>
      <c r="M22" s="148"/>
      <c r="N22" s="148"/>
      <c r="O22" s="148"/>
      <c r="P22" s="148"/>
      <c r="Q22" s="148"/>
      <c r="R22" s="148"/>
      <c r="S22" s="148"/>
      <c r="T22" s="148"/>
      <c r="U22" s="148"/>
      <c r="V22" s="148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8"/>
      <c r="AU22" s="148"/>
      <c r="AV22" s="148"/>
      <c r="AW22" s="148"/>
      <c r="AX22" s="148"/>
      <c r="AY22" s="144">
        <v>0</v>
      </c>
      <c r="AZ22" s="144">
        <v>0</v>
      </c>
      <c r="BA22" s="150">
        <f>SUM(AY22+AZ22)</f>
        <v>0</v>
      </c>
      <c r="BB22" s="144">
        <v>0</v>
      </c>
      <c r="BC22" s="144">
        <v>0</v>
      </c>
      <c r="BD22" s="149">
        <f t="shared" si="0"/>
        <v>0</v>
      </c>
      <c r="BE22" s="144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</row>
    <row r="23" spans="1:76" s="146" customFormat="1" ht="6.95" customHeight="1">
      <c r="A23" s="142"/>
      <c r="B23" s="143"/>
      <c r="C23" s="148"/>
      <c r="D23" s="31"/>
      <c r="E23" s="148" t="s">
        <v>167</v>
      </c>
      <c r="F23" s="148"/>
      <c r="G23" s="148"/>
      <c r="H23" s="148"/>
      <c r="I23" s="148"/>
      <c r="J23" s="148"/>
      <c r="K23" s="148"/>
      <c r="L23" s="148"/>
      <c r="M23" s="148"/>
      <c r="N23" s="148"/>
      <c r="O23" s="148"/>
      <c r="P23" s="148"/>
      <c r="Q23" s="148"/>
      <c r="R23" s="148"/>
      <c r="S23" s="148"/>
      <c r="T23" s="148"/>
      <c r="U23" s="148"/>
      <c r="V23" s="148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8"/>
      <c r="AU23" s="148"/>
      <c r="AV23" s="148"/>
      <c r="AW23" s="148"/>
      <c r="AX23" s="148"/>
      <c r="AY23" s="144">
        <v>115106</v>
      </c>
      <c r="AZ23" s="144">
        <v>0</v>
      </c>
      <c r="BA23" s="150">
        <f t="shared" ref="BA23:BA29" si="1">SUM(AY23+AZ23)</f>
        <v>115106</v>
      </c>
      <c r="BB23" s="144">
        <v>0</v>
      </c>
      <c r="BC23" s="144">
        <v>0</v>
      </c>
      <c r="BD23" s="149">
        <f t="shared" si="0"/>
        <v>115106</v>
      </c>
      <c r="BE23" s="144"/>
      <c r="BF23" s="145"/>
      <c r="BG23" s="145"/>
      <c r="BH23" s="145"/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</row>
    <row r="24" spans="1:76" s="146" customFormat="1" ht="6.95" customHeight="1">
      <c r="A24" s="142"/>
      <c r="B24" s="143"/>
      <c r="C24" s="148"/>
      <c r="D24" s="31"/>
      <c r="E24" s="148" t="s">
        <v>168</v>
      </c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4">
        <v>0</v>
      </c>
      <c r="AZ24" s="144">
        <v>0</v>
      </c>
      <c r="BA24" s="150">
        <f t="shared" si="1"/>
        <v>0</v>
      </c>
      <c r="BB24" s="144">
        <v>0</v>
      </c>
      <c r="BC24" s="144">
        <v>0</v>
      </c>
      <c r="BD24" s="149">
        <f t="shared" si="0"/>
        <v>0</v>
      </c>
      <c r="BE24" s="144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</row>
    <row r="25" spans="1:76" s="146" customFormat="1" ht="6.95" customHeight="1">
      <c r="A25" s="142"/>
      <c r="B25" s="143"/>
      <c r="C25" s="148"/>
      <c r="D25" s="31"/>
      <c r="E25" s="148" t="s">
        <v>169</v>
      </c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/>
      <c r="AU25" s="148"/>
      <c r="AV25" s="148"/>
      <c r="AW25" s="148"/>
      <c r="AX25" s="148"/>
      <c r="AY25" s="144">
        <v>0</v>
      </c>
      <c r="AZ25" s="144">
        <v>0</v>
      </c>
      <c r="BA25" s="150">
        <f t="shared" si="1"/>
        <v>0</v>
      </c>
      <c r="BB25" s="144">
        <v>0</v>
      </c>
      <c r="BC25" s="144">
        <v>0</v>
      </c>
      <c r="BD25" s="149">
        <f t="shared" si="0"/>
        <v>0</v>
      </c>
      <c r="BE25" s="144"/>
      <c r="BF25" s="145"/>
      <c r="BG25" s="145"/>
      <c r="BH25" s="145"/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</row>
    <row r="26" spans="1:76" s="146" customFormat="1" ht="6.95" customHeight="1">
      <c r="A26" s="142"/>
      <c r="B26" s="143"/>
      <c r="C26" s="148"/>
      <c r="D26" s="31"/>
      <c r="E26" s="148" t="s">
        <v>170</v>
      </c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4">
        <v>0</v>
      </c>
      <c r="AZ26" s="144">
        <v>0</v>
      </c>
      <c r="BA26" s="150">
        <f t="shared" si="1"/>
        <v>0</v>
      </c>
      <c r="BB26" s="144">
        <v>0</v>
      </c>
      <c r="BC26" s="144">
        <v>0</v>
      </c>
      <c r="BD26" s="149">
        <f t="shared" si="0"/>
        <v>0</v>
      </c>
      <c r="BE26" s="144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</row>
    <row r="27" spans="1:76" s="146" customFormat="1" ht="6.95" customHeight="1">
      <c r="A27" s="142"/>
      <c r="B27" s="143"/>
      <c r="C27" s="148"/>
      <c r="D27" s="31"/>
      <c r="E27" s="148" t="s">
        <v>171</v>
      </c>
      <c r="F27" s="148"/>
      <c r="G27" s="148"/>
      <c r="H27" s="148"/>
      <c r="I27" s="148"/>
      <c r="J27" s="148"/>
      <c r="K27" s="148"/>
      <c r="L27" s="148"/>
      <c r="M27" s="148"/>
      <c r="N27" s="148"/>
      <c r="O27" s="148"/>
      <c r="P27" s="148"/>
      <c r="Q27" s="148"/>
      <c r="R27" s="148"/>
      <c r="S27" s="148"/>
      <c r="T27" s="148"/>
      <c r="U27" s="148"/>
      <c r="V27" s="148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8"/>
      <c r="AU27" s="148"/>
      <c r="AV27" s="148"/>
      <c r="AW27" s="148"/>
      <c r="AX27" s="148"/>
      <c r="AY27" s="144">
        <v>0</v>
      </c>
      <c r="AZ27" s="144">
        <v>0</v>
      </c>
      <c r="BA27" s="150">
        <f t="shared" si="1"/>
        <v>0</v>
      </c>
      <c r="BB27" s="144">
        <v>0</v>
      </c>
      <c r="BC27" s="144">
        <v>0</v>
      </c>
      <c r="BD27" s="149">
        <f t="shared" si="0"/>
        <v>0</v>
      </c>
      <c r="BE27" s="144"/>
      <c r="BF27" s="145"/>
      <c r="BG27" s="145"/>
      <c r="BH27" s="145"/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</row>
    <row r="28" spans="1:76" s="146" customFormat="1" ht="6.95" customHeight="1">
      <c r="A28" s="142"/>
      <c r="B28" s="143"/>
      <c r="C28" s="148"/>
      <c r="D28" s="31"/>
      <c r="E28" s="148" t="s">
        <v>172</v>
      </c>
      <c r="F28" s="148"/>
      <c r="G28" s="148"/>
      <c r="H28" s="148"/>
      <c r="I28" s="148"/>
      <c r="J28" s="148"/>
      <c r="K28" s="148"/>
      <c r="L28" s="148"/>
      <c r="M28" s="148"/>
      <c r="N28" s="148"/>
      <c r="O28" s="148"/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4">
        <v>110000</v>
      </c>
      <c r="AZ28" s="144">
        <v>0</v>
      </c>
      <c r="BA28" s="150">
        <f t="shared" si="1"/>
        <v>110000</v>
      </c>
      <c r="BB28" s="144">
        <v>0</v>
      </c>
      <c r="BC28" s="144">
        <v>0</v>
      </c>
      <c r="BD28" s="149">
        <f t="shared" si="0"/>
        <v>110000</v>
      </c>
      <c r="BE28" s="144"/>
      <c r="BF28" s="145"/>
      <c r="BG28" s="145"/>
      <c r="BH28" s="145"/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</row>
    <row r="29" spans="1:76" s="146" customFormat="1" ht="6.95" customHeight="1">
      <c r="A29" s="142"/>
      <c r="B29" s="143"/>
      <c r="C29" s="148"/>
      <c r="D29" s="31"/>
      <c r="E29" s="148" t="s">
        <v>105</v>
      </c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4">
        <v>75109647</v>
      </c>
      <c r="AZ29" s="144">
        <v>0</v>
      </c>
      <c r="BA29" s="150">
        <f t="shared" si="1"/>
        <v>75109647</v>
      </c>
      <c r="BB29" s="144">
        <v>38162010</v>
      </c>
      <c r="BC29" s="144">
        <v>38162010</v>
      </c>
      <c r="BD29" s="149">
        <f t="shared" si="0"/>
        <v>36947637</v>
      </c>
      <c r="BE29" s="144"/>
      <c r="BF29" s="145"/>
      <c r="BG29" s="145"/>
      <c r="BH29" s="145"/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</row>
    <row r="30" spans="1:76" s="146" customFormat="1" ht="6.95" customHeight="1">
      <c r="A30" s="142"/>
      <c r="B30" s="143"/>
      <c r="C30" s="148"/>
      <c r="D30" s="31"/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/>
      <c r="Q30" s="148"/>
      <c r="R30" s="148"/>
      <c r="S30" s="148"/>
      <c r="T30" s="148"/>
      <c r="U30" s="148"/>
      <c r="V30" s="148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8"/>
      <c r="AU30" s="148"/>
      <c r="AV30" s="148"/>
      <c r="AW30" s="148"/>
      <c r="AX30" s="148"/>
      <c r="AY30" s="144"/>
      <c r="AZ30" s="144"/>
      <c r="BA30" s="144"/>
      <c r="BB30" s="144"/>
      <c r="BC30" s="144"/>
      <c r="BD30" s="144"/>
      <c r="BE30" s="144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</row>
    <row r="31" spans="1:76" s="146" customFormat="1" ht="6.95" customHeight="1">
      <c r="A31" s="142"/>
      <c r="B31" s="143"/>
      <c r="C31" s="148"/>
      <c r="D31" s="165" t="s">
        <v>173</v>
      </c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8"/>
      <c r="AU31" s="148"/>
      <c r="AV31" s="148"/>
      <c r="AW31" s="148"/>
      <c r="AX31" s="148"/>
      <c r="AY31" s="149">
        <f>SUM(AY32+AY33+AY34+AY35+AY36+AY37+AY38)</f>
        <v>2169098416</v>
      </c>
      <c r="AZ31" s="149">
        <f>SUM(AZ32+AZ33+AZ34+AZ35+AZ36+AZ37+AZ38)</f>
        <v>0</v>
      </c>
      <c r="BA31" s="149">
        <f>SUM(BA32+BA33+BA34+BA35+BA36+BA37+BA38)</f>
        <v>2169098416</v>
      </c>
      <c r="BB31" s="149">
        <f>SUM(BB32+BB33+BB34+BB35+BB36+BB37+BB38)</f>
        <v>1618112086.2</v>
      </c>
      <c r="BC31" s="149">
        <f>SUM(BC32+BC33+BC34+BC35+BC36+BC37+BC38)</f>
        <v>1618112086.2</v>
      </c>
      <c r="BD31" s="149">
        <f t="shared" si="0"/>
        <v>550986329.79999995</v>
      </c>
      <c r="BE31" s="144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</row>
    <row r="32" spans="1:76" s="146" customFormat="1" ht="6.95" customHeight="1">
      <c r="A32" s="142"/>
      <c r="B32" s="143"/>
      <c r="C32" s="148"/>
      <c r="D32" s="31"/>
      <c r="E32" s="148" t="s">
        <v>174</v>
      </c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4">
        <v>0</v>
      </c>
      <c r="AZ32" s="144">
        <v>0</v>
      </c>
      <c r="BA32" s="150">
        <f t="shared" ref="BA32:BA38" si="2">SUM(AY32+AZ32)</f>
        <v>0</v>
      </c>
      <c r="BB32" s="144">
        <v>0</v>
      </c>
      <c r="BC32" s="144">
        <v>0</v>
      </c>
      <c r="BD32" s="149">
        <f t="shared" si="0"/>
        <v>0</v>
      </c>
      <c r="BE32" s="144"/>
      <c r="BF32" s="145"/>
      <c r="BG32" s="145"/>
      <c r="BH32" s="145"/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</row>
    <row r="33" spans="1:76" s="146" customFormat="1" ht="6.95" customHeight="1">
      <c r="A33" s="142"/>
      <c r="B33" s="143"/>
      <c r="C33" s="148"/>
      <c r="D33" s="31"/>
      <c r="E33" s="148" t="s">
        <v>175</v>
      </c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8"/>
      <c r="AU33" s="148"/>
      <c r="AV33" s="148"/>
      <c r="AW33" s="148"/>
      <c r="AX33" s="148"/>
      <c r="AY33" s="144">
        <v>168250000</v>
      </c>
      <c r="AZ33" s="144">
        <v>0</v>
      </c>
      <c r="BA33" s="150">
        <f t="shared" si="2"/>
        <v>168250000</v>
      </c>
      <c r="BB33" s="144">
        <v>122753204</v>
      </c>
      <c r="BC33" s="144">
        <v>122753204</v>
      </c>
      <c r="BD33" s="149">
        <f t="shared" si="0"/>
        <v>45496796</v>
      </c>
      <c r="BE33" s="144"/>
      <c r="BF33" s="145"/>
      <c r="BG33" s="145"/>
      <c r="BH33" s="145"/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</row>
    <row r="34" spans="1:76" s="146" customFormat="1" ht="6.95" customHeight="1">
      <c r="A34" s="142"/>
      <c r="B34" s="143"/>
      <c r="C34" s="148"/>
      <c r="D34" s="31"/>
      <c r="E34" s="148" t="s">
        <v>176</v>
      </c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8"/>
      <c r="AU34" s="148"/>
      <c r="AV34" s="148"/>
      <c r="AW34" s="148"/>
      <c r="AX34" s="148"/>
      <c r="AY34" s="144">
        <v>0</v>
      </c>
      <c r="AZ34" s="144">
        <v>0</v>
      </c>
      <c r="BA34" s="150">
        <f t="shared" si="2"/>
        <v>0</v>
      </c>
      <c r="BB34" s="144">
        <v>0</v>
      </c>
      <c r="BC34" s="144">
        <v>0</v>
      </c>
      <c r="BD34" s="149">
        <f t="shared" si="0"/>
        <v>0</v>
      </c>
      <c r="BE34" s="144"/>
      <c r="BF34" s="145"/>
      <c r="BG34" s="145"/>
      <c r="BH34" s="145"/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</row>
    <row r="35" spans="1:76" s="146" customFormat="1" ht="6.95" customHeight="1">
      <c r="A35" s="142"/>
      <c r="B35" s="143"/>
      <c r="C35" s="148"/>
      <c r="D35" s="31"/>
      <c r="E35" s="148" t="s">
        <v>177</v>
      </c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8"/>
      <c r="AU35" s="148"/>
      <c r="AV35" s="148"/>
      <c r="AW35" s="148"/>
      <c r="AX35" s="148"/>
      <c r="AY35" s="144">
        <v>0</v>
      </c>
      <c r="AZ35" s="144">
        <v>0</v>
      </c>
      <c r="BA35" s="150">
        <f t="shared" si="2"/>
        <v>0</v>
      </c>
      <c r="BB35" s="144">
        <v>0</v>
      </c>
      <c r="BC35" s="144">
        <v>0</v>
      </c>
      <c r="BD35" s="149">
        <f t="shared" si="0"/>
        <v>0</v>
      </c>
      <c r="BE35" s="144"/>
      <c r="BF35" s="145"/>
      <c r="BG35" s="145"/>
      <c r="BH35" s="145"/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45"/>
    </row>
    <row r="36" spans="1:76" s="146" customFormat="1" ht="6.95" customHeight="1">
      <c r="A36" s="142"/>
      <c r="B36" s="143"/>
      <c r="C36" s="148"/>
      <c r="D36" s="31"/>
      <c r="E36" s="148" t="s">
        <v>178</v>
      </c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8"/>
      <c r="AU36" s="148"/>
      <c r="AV36" s="148"/>
      <c r="AW36" s="148"/>
      <c r="AX36" s="148"/>
      <c r="AY36" s="144">
        <v>0</v>
      </c>
      <c r="AZ36" s="144">
        <v>0</v>
      </c>
      <c r="BA36" s="150">
        <f t="shared" si="2"/>
        <v>0</v>
      </c>
      <c r="BB36" s="144">
        <v>0</v>
      </c>
      <c r="BC36" s="144">
        <v>0</v>
      </c>
      <c r="BD36" s="149">
        <f t="shared" si="0"/>
        <v>0</v>
      </c>
      <c r="BE36" s="144"/>
      <c r="BF36" s="145"/>
      <c r="BG36" s="145"/>
      <c r="BH36" s="145"/>
      <c r="BI36" s="145"/>
      <c r="BJ36" s="145"/>
      <c r="BK36" s="145"/>
      <c r="BL36" s="145"/>
      <c r="BM36" s="145"/>
      <c r="BN36" s="145"/>
      <c r="BO36" s="145"/>
      <c r="BP36" s="145"/>
      <c r="BQ36" s="145"/>
      <c r="BR36" s="145"/>
      <c r="BS36" s="145"/>
      <c r="BT36" s="145"/>
      <c r="BU36" s="145"/>
      <c r="BV36" s="145"/>
      <c r="BW36" s="145"/>
      <c r="BX36" s="145"/>
    </row>
    <row r="37" spans="1:76" s="146" customFormat="1" ht="6.95" customHeight="1">
      <c r="A37" s="142"/>
      <c r="B37" s="143"/>
      <c r="C37" s="148"/>
      <c r="D37" s="31"/>
      <c r="E37" s="148" t="s">
        <v>179</v>
      </c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4">
        <v>1597397977</v>
      </c>
      <c r="AZ37" s="144">
        <v>0</v>
      </c>
      <c r="BA37" s="150">
        <f t="shared" si="2"/>
        <v>1597397977</v>
      </c>
      <c r="BB37" s="144">
        <v>1190341996.2</v>
      </c>
      <c r="BC37" s="144">
        <v>1190341996.2</v>
      </c>
      <c r="BD37" s="149">
        <f t="shared" si="0"/>
        <v>407055980.79999995</v>
      </c>
      <c r="BE37" s="144"/>
      <c r="BF37" s="145"/>
      <c r="BG37" s="145"/>
      <c r="BH37" s="145"/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</row>
    <row r="38" spans="1:76" s="146" customFormat="1" ht="6.95" customHeight="1">
      <c r="A38" s="142"/>
      <c r="B38" s="143"/>
      <c r="C38" s="148"/>
      <c r="D38" s="31"/>
      <c r="E38" s="148" t="s">
        <v>180</v>
      </c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/>
      <c r="AU38" s="148"/>
      <c r="AV38" s="148"/>
      <c r="AW38" s="148"/>
      <c r="AX38" s="148"/>
      <c r="AY38" s="144">
        <v>403450439</v>
      </c>
      <c r="AZ38" s="144">
        <v>0</v>
      </c>
      <c r="BA38" s="150">
        <f t="shared" si="2"/>
        <v>403450439</v>
      </c>
      <c r="BB38" s="144">
        <v>305016886</v>
      </c>
      <c r="BC38" s="144">
        <v>305016886</v>
      </c>
      <c r="BD38" s="149">
        <f t="shared" si="0"/>
        <v>98433553</v>
      </c>
      <c r="BE38" s="144"/>
      <c r="BF38" s="145"/>
      <c r="BG38" s="145"/>
      <c r="BH38" s="145"/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</row>
    <row r="39" spans="1:76" s="146" customFormat="1" ht="6.95" customHeight="1">
      <c r="A39" s="142"/>
      <c r="B39" s="143"/>
      <c r="C39" s="148"/>
      <c r="D39" s="31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48"/>
      <c r="Q39" s="148"/>
      <c r="R39" s="148"/>
      <c r="S39" s="148"/>
      <c r="T39" s="148"/>
      <c r="U39" s="148"/>
      <c r="V39" s="148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8"/>
      <c r="AU39" s="148"/>
      <c r="AV39" s="148"/>
      <c r="AW39" s="148"/>
      <c r="AX39" s="148"/>
      <c r="AY39" s="144"/>
      <c r="AZ39" s="144"/>
      <c r="BA39" s="144"/>
      <c r="BB39" s="144"/>
      <c r="BC39" s="144"/>
      <c r="BD39" s="144"/>
      <c r="BE39" s="144"/>
      <c r="BF39" s="145"/>
      <c r="BG39" s="145"/>
      <c r="BH39" s="145"/>
      <c r="BI39" s="145"/>
      <c r="BJ39" s="145"/>
      <c r="BK39" s="145"/>
      <c r="BL39" s="145"/>
      <c r="BM39" s="145"/>
      <c r="BN39" s="145"/>
      <c r="BO39" s="145"/>
      <c r="BP39" s="145"/>
      <c r="BQ39" s="145"/>
      <c r="BR39" s="145"/>
      <c r="BS39" s="145"/>
      <c r="BT39" s="145"/>
      <c r="BU39" s="145"/>
      <c r="BV39" s="145"/>
      <c r="BW39" s="145"/>
      <c r="BX39" s="145"/>
    </row>
    <row r="40" spans="1:76" s="146" customFormat="1" ht="6.95" customHeight="1">
      <c r="A40" s="142"/>
      <c r="B40" s="143"/>
      <c r="C40" s="148"/>
      <c r="D40" s="165" t="s">
        <v>181</v>
      </c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8"/>
      <c r="AU40" s="148"/>
      <c r="AV40" s="148"/>
      <c r="AW40" s="148"/>
      <c r="AX40" s="148"/>
      <c r="AY40" s="149">
        <f>SUM(AY41+AY42+AY43+AY44+AY45+AY46+AY47+AY48+AY49)</f>
        <v>0</v>
      </c>
      <c r="AZ40" s="149">
        <f>SUM(AZ41+AZ42+AZ43+AZ44+AZ45+AZ46+AZ47+AZ48+AZ49)</f>
        <v>0</v>
      </c>
      <c r="BA40" s="149">
        <f>SUM(BA41+BA42+BA43+BA44+BA45+BA46+BA47+BA48+BA49)</f>
        <v>0</v>
      </c>
      <c r="BB40" s="149">
        <f>SUM(BB41+BB42+BB43+BB44+BB45+BB46+BB47+BB48+BB49)</f>
        <v>0</v>
      </c>
      <c r="BC40" s="149">
        <f>SUM(BC41+BC42+BC43+BC44+BC45+BC46+BC47+BC48+BC49)</f>
        <v>0</v>
      </c>
      <c r="BD40" s="149">
        <f t="shared" si="0"/>
        <v>0</v>
      </c>
      <c r="BE40" s="144"/>
      <c r="BF40" s="145"/>
      <c r="BG40" s="145"/>
      <c r="BH40" s="145"/>
      <c r="BI40" s="145"/>
      <c r="BJ40" s="145"/>
      <c r="BK40" s="145"/>
      <c r="BL40" s="145"/>
      <c r="BM40" s="145"/>
      <c r="BN40" s="145"/>
      <c r="BO40" s="145"/>
      <c r="BP40" s="145"/>
      <c r="BQ40" s="145"/>
      <c r="BR40" s="145"/>
      <c r="BS40" s="145"/>
      <c r="BT40" s="145"/>
      <c r="BU40" s="145"/>
      <c r="BV40" s="145"/>
      <c r="BW40" s="145"/>
      <c r="BX40" s="145"/>
    </row>
    <row r="41" spans="1:76" s="146" customFormat="1" ht="6.95" customHeight="1">
      <c r="A41" s="142"/>
      <c r="B41" s="143"/>
      <c r="C41" s="148"/>
      <c r="D41" s="31"/>
      <c r="E41" s="148" t="s">
        <v>182</v>
      </c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148"/>
      <c r="AW41" s="148"/>
      <c r="AX41" s="148"/>
      <c r="AY41" s="144">
        <v>0</v>
      </c>
      <c r="AZ41" s="144">
        <v>0</v>
      </c>
      <c r="BA41" s="150">
        <f t="shared" ref="BA41:BA49" si="3">SUM(AY41+AZ41)</f>
        <v>0</v>
      </c>
      <c r="BB41" s="144">
        <v>0</v>
      </c>
      <c r="BC41" s="144">
        <v>0</v>
      </c>
      <c r="BD41" s="149">
        <f t="shared" si="0"/>
        <v>0</v>
      </c>
      <c r="BE41" s="144"/>
      <c r="BF41" s="145"/>
      <c r="BG41" s="145"/>
      <c r="BH41" s="145"/>
      <c r="BI41" s="145"/>
      <c r="BJ41" s="145"/>
      <c r="BK41" s="145"/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</row>
    <row r="42" spans="1:76" s="146" customFormat="1" ht="6.95" customHeight="1">
      <c r="A42" s="142"/>
      <c r="B42" s="143"/>
      <c r="C42" s="148"/>
      <c r="D42" s="31"/>
      <c r="E42" s="148" t="s">
        <v>183</v>
      </c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8"/>
      <c r="AU42" s="148"/>
      <c r="AV42" s="148"/>
      <c r="AW42" s="148"/>
      <c r="AX42" s="148"/>
      <c r="AY42" s="144">
        <v>0</v>
      </c>
      <c r="AZ42" s="144">
        <v>0</v>
      </c>
      <c r="BA42" s="150">
        <f t="shared" si="3"/>
        <v>0</v>
      </c>
      <c r="BB42" s="144">
        <v>0</v>
      </c>
      <c r="BC42" s="144">
        <v>0</v>
      </c>
      <c r="BD42" s="149">
        <f t="shared" si="0"/>
        <v>0</v>
      </c>
      <c r="BE42" s="144"/>
      <c r="BF42" s="145"/>
      <c r="BG42" s="145"/>
      <c r="BH42" s="145"/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</row>
    <row r="43" spans="1:76" s="146" customFormat="1" ht="6.95" customHeight="1">
      <c r="A43" s="142"/>
      <c r="B43" s="143"/>
      <c r="C43" s="148"/>
      <c r="D43" s="31"/>
      <c r="E43" s="148" t="s">
        <v>184</v>
      </c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8"/>
      <c r="AU43" s="148"/>
      <c r="AV43" s="148"/>
      <c r="AW43" s="148"/>
      <c r="AX43" s="148"/>
      <c r="AY43" s="144">
        <v>0</v>
      </c>
      <c r="AZ43" s="144">
        <v>0</v>
      </c>
      <c r="BA43" s="150">
        <f t="shared" si="3"/>
        <v>0</v>
      </c>
      <c r="BB43" s="144">
        <v>0</v>
      </c>
      <c r="BC43" s="144">
        <v>0</v>
      </c>
      <c r="BD43" s="149">
        <f t="shared" si="0"/>
        <v>0</v>
      </c>
      <c r="BE43" s="144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</row>
    <row r="44" spans="1:76" s="146" customFormat="1" ht="6.95" customHeight="1">
      <c r="A44" s="142"/>
      <c r="B44" s="143"/>
      <c r="C44" s="148"/>
      <c r="D44" s="31"/>
      <c r="E44" s="148" t="s">
        <v>185</v>
      </c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8"/>
      <c r="AU44" s="148"/>
      <c r="AV44" s="148"/>
      <c r="AW44" s="148"/>
      <c r="AX44" s="148"/>
      <c r="AY44" s="144">
        <v>0</v>
      </c>
      <c r="AZ44" s="144">
        <v>0</v>
      </c>
      <c r="BA44" s="150">
        <f t="shared" si="3"/>
        <v>0</v>
      </c>
      <c r="BB44" s="144">
        <v>0</v>
      </c>
      <c r="BC44" s="144">
        <v>0</v>
      </c>
      <c r="BD44" s="149">
        <f t="shared" si="0"/>
        <v>0</v>
      </c>
      <c r="BE44" s="144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</row>
    <row r="45" spans="1:76" s="146" customFormat="1" ht="6.95" customHeight="1">
      <c r="A45" s="142"/>
      <c r="B45" s="143"/>
      <c r="C45" s="148"/>
      <c r="D45" s="31"/>
      <c r="E45" s="148" t="s">
        <v>186</v>
      </c>
      <c r="F45" s="148"/>
      <c r="G45" s="148"/>
      <c r="H45" s="148"/>
      <c r="I45" s="148"/>
      <c r="J45" s="148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8"/>
      <c r="AU45" s="148"/>
      <c r="AV45" s="148"/>
      <c r="AW45" s="148"/>
      <c r="AX45" s="148"/>
      <c r="AY45" s="144">
        <v>0</v>
      </c>
      <c r="AZ45" s="144">
        <v>0</v>
      </c>
      <c r="BA45" s="150">
        <f t="shared" si="3"/>
        <v>0</v>
      </c>
      <c r="BB45" s="144">
        <v>0</v>
      </c>
      <c r="BC45" s="144">
        <v>0</v>
      </c>
      <c r="BD45" s="149">
        <f t="shared" si="0"/>
        <v>0</v>
      </c>
      <c r="BE45" s="144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</row>
    <row r="46" spans="1:76" s="146" customFormat="1" ht="6.95" customHeight="1">
      <c r="A46" s="142"/>
      <c r="B46" s="143"/>
      <c r="C46" s="148"/>
      <c r="D46" s="31"/>
      <c r="E46" s="148" t="s">
        <v>187</v>
      </c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8"/>
      <c r="AU46" s="148"/>
      <c r="AV46" s="148"/>
      <c r="AW46" s="148"/>
      <c r="AX46" s="148"/>
      <c r="AY46" s="144">
        <v>0</v>
      </c>
      <c r="AZ46" s="144">
        <v>0</v>
      </c>
      <c r="BA46" s="150">
        <f t="shared" si="3"/>
        <v>0</v>
      </c>
      <c r="BB46" s="144">
        <v>0</v>
      </c>
      <c r="BC46" s="144">
        <v>0</v>
      </c>
      <c r="BD46" s="149">
        <f t="shared" si="0"/>
        <v>0</v>
      </c>
      <c r="BE46" s="144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</row>
    <row r="47" spans="1:76" s="146" customFormat="1" ht="6.95" customHeight="1">
      <c r="A47" s="142"/>
      <c r="B47" s="143"/>
      <c r="C47" s="148"/>
      <c r="D47" s="31"/>
      <c r="E47" s="148" t="s">
        <v>188</v>
      </c>
      <c r="F47" s="148"/>
      <c r="G47" s="148"/>
      <c r="H47" s="148"/>
      <c r="I47" s="148"/>
      <c r="J47" s="148"/>
      <c r="K47" s="148"/>
      <c r="L47" s="148"/>
      <c r="M47" s="148"/>
      <c r="N47" s="148"/>
      <c r="O47" s="148"/>
      <c r="P47" s="148"/>
      <c r="Q47" s="148"/>
      <c r="R47" s="148"/>
      <c r="S47" s="148"/>
      <c r="T47" s="148"/>
      <c r="U47" s="148"/>
      <c r="V47" s="148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8"/>
      <c r="AU47" s="148"/>
      <c r="AV47" s="148"/>
      <c r="AW47" s="148"/>
      <c r="AX47" s="148"/>
      <c r="AY47" s="144">
        <v>0</v>
      </c>
      <c r="AZ47" s="144">
        <v>0</v>
      </c>
      <c r="BA47" s="150">
        <f t="shared" si="3"/>
        <v>0</v>
      </c>
      <c r="BB47" s="144">
        <v>0</v>
      </c>
      <c r="BC47" s="144">
        <v>0</v>
      </c>
      <c r="BD47" s="149">
        <f t="shared" si="0"/>
        <v>0</v>
      </c>
      <c r="BE47" s="144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</row>
    <row r="48" spans="1:76" s="146" customFormat="1" ht="6.95" customHeight="1">
      <c r="A48" s="142"/>
      <c r="B48" s="143"/>
      <c r="C48" s="148"/>
      <c r="D48" s="31"/>
      <c r="E48" s="148" t="s">
        <v>189</v>
      </c>
      <c r="F48" s="148"/>
      <c r="G48" s="148"/>
      <c r="H48" s="148"/>
      <c r="I48" s="148"/>
      <c r="J48" s="148"/>
      <c r="K48" s="148"/>
      <c r="L48" s="148"/>
      <c r="M48" s="148"/>
      <c r="N48" s="148"/>
      <c r="O48" s="148"/>
      <c r="P48" s="148"/>
      <c r="Q48" s="148"/>
      <c r="R48" s="148"/>
      <c r="S48" s="148"/>
      <c r="T48" s="148"/>
      <c r="U48" s="148"/>
      <c r="V48" s="148"/>
      <c r="W48" s="148"/>
      <c r="X48" s="148"/>
      <c r="Y48" s="148"/>
      <c r="Z48" s="148"/>
      <c r="AA48" s="148"/>
      <c r="AB48" s="148"/>
      <c r="AC48" s="148"/>
      <c r="AD48" s="148"/>
      <c r="AE48" s="148"/>
      <c r="AF48" s="148"/>
      <c r="AG48" s="148"/>
      <c r="AH48" s="148"/>
      <c r="AI48" s="148"/>
      <c r="AJ48" s="148"/>
      <c r="AK48" s="148"/>
      <c r="AL48" s="148"/>
      <c r="AM48" s="148"/>
      <c r="AN48" s="148"/>
      <c r="AO48" s="148"/>
      <c r="AP48" s="148"/>
      <c r="AQ48" s="148"/>
      <c r="AR48" s="148"/>
      <c r="AS48" s="148"/>
      <c r="AT48" s="148"/>
      <c r="AU48" s="148"/>
      <c r="AV48" s="148"/>
      <c r="AW48" s="148"/>
      <c r="AX48" s="148"/>
      <c r="AY48" s="144">
        <v>0</v>
      </c>
      <c r="AZ48" s="144">
        <v>0</v>
      </c>
      <c r="BA48" s="150">
        <f t="shared" si="3"/>
        <v>0</v>
      </c>
      <c r="BB48" s="144">
        <v>0</v>
      </c>
      <c r="BC48" s="144">
        <v>0</v>
      </c>
      <c r="BD48" s="149">
        <f t="shared" si="0"/>
        <v>0</v>
      </c>
      <c r="BE48" s="144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</row>
    <row r="49" spans="1:76" s="146" customFormat="1" ht="6.95" customHeight="1">
      <c r="A49" s="142"/>
      <c r="B49" s="143"/>
      <c r="C49" s="148"/>
      <c r="D49" s="31"/>
      <c r="E49" s="148" t="s">
        <v>190</v>
      </c>
      <c r="F49" s="148"/>
      <c r="G49" s="148"/>
      <c r="H49" s="148"/>
      <c r="I49" s="148"/>
      <c r="J49" s="148"/>
      <c r="K49" s="148"/>
      <c r="L49" s="148"/>
      <c r="M49" s="148"/>
      <c r="N49" s="148"/>
      <c r="O49" s="148"/>
      <c r="P49" s="148"/>
      <c r="Q49" s="148"/>
      <c r="R49" s="148"/>
      <c r="S49" s="148"/>
      <c r="T49" s="148"/>
      <c r="U49" s="148"/>
      <c r="V49" s="148"/>
      <c r="W49" s="148"/>
      <c r="X49" s="148"/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148"/>
      <c r="AQ49" s="148"/>
      <c r="AR49" s="148"/>
      <c r="AS49" s="148"/>
      <c r="AT49" s="148"/>
      <c r="AU49" s="148"/>
      <c r="AV49" s="148"/>
      <c r="AW49" s="148"/>
      <c r="AX49" s="148"/>
      <c r="AY49" s="144">
        <v>0</v>
      </c>
      <c r="AZ49" s="144">
        <v>0</v>
      </c>
      <c r="BA49" s="150">
        <f t="shared" si="3"/>
        <v>0</v>
      </c>
      <c r="BB49" s="144">
        <v>0</v>
      </c>
      <c r="BC49" s="144">
        <v>0</v>
      </c>
      <c r="BD49" s="149">
        <f t="shared" si="0"/>
        <v>0</v>
      </c>
      <c r="BE49" s="144"/>
      <c r="BF49" s="145"/>
      <c r="BG49" s="145"/>
      <c r="BH49" s="145"/>
      <c r="BI49" s="145"/>
      <c r="BJ49" s="145"/>
      <c r="BK49" s="145"/>
      <c r="BL49" s="145"/>
      <c r="BM49" s="145"/>
      <c r="BN49" s="145"/>
      <c r="BO49" s="145"/>
      <c r="BP49" s="145"/>
      <c r="BQ49" s="145"/>
      <c r="BR49" s="145"/>
      <c r="BS49" s="145"/>
      <c r="BT49" s="145"/>
      <c r="BU49" s="145"/>
      <c r="BV49" s="145"/>
      <c r="BW49" s="145"/>
      <c r="BX49" s="145"/>
    </row>
    <row r="50" spans="1:76" s="146" customFormat="1" ht="6.95" customHeight="1">
      <c r="A50" s="142"/>
      <c r="B50" s="143"/>
      <c r="C50" s="148"/>
      <c r="D50" s="31"/>
      <c r="E50" s="148"/>
      <c r="F50" s="148"/>
      <c r="G50" s="148"/>
      <c r="H50" s="148"/>
      <c r="I50" s="148"/>
      <c r="J50" s="148"/>
      <c r="K50" s="148"/>
      <c r="L50" s="148"/>
      <c r="M50" s="148"/>
      <c r="N50" s="148"/>
      <c r="O50" s="148"/>
      <c r="P50" s="148"/>
      <c r="Q50" s="148"/>
      <c r="R50" s="148"/>
      <c r="S50" s="148"/>
      <c r="T50" s="148"/>
      <c r="U50" s="148"/>
      <c r="V50" s="148"/>
      <c r="W50" s="148"/>
      <c r="X50" s="148"/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148"/>
      <c r="AQ50" s="148"/>
      <c r="AR50" s="148"/>
      <c r="AS50" s="148"/>
      <c r="AT50" s="148"/>
      <c r="AU50" s="148"/>
      <c r="AV50" s="148"/>
      <c r="AW50" s="148"/>
      <c r="AX50" s="148"/>
      <c r="AY50" s="144"/>
      <c r="AZ50" s="144"/>
      <c r="BA50" s="144"/>
      <c r="BB50" s="144"/>
      <c r="BC50" s="144"/>
      <c r="BD50" s="144"/>
      <c r="BE50" s="144"/>
      <c r="BF50" s="145"/>
      <c r="BG50" s="145"/>
      <c r="BH50" s="145"/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</row>
    <row r="51" spans="1:76" s="146" customFormat="1" ht="6.95" customHeight="1">
      <c r="A51" s="142"/>
      <c r="B51" s="143"/>
      <c r="C51" s="148"/>
      <c r="D51" s="165" t="s">
        <v>191</v>
      </c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148"/>
      <c r="AQ51" s="148"/>
      <c r="AR51" s="148"/>
      <c r="AS51" s="148"/>
      <c r="AT51" s="148"/>
      <c r="AU51" s="148"/>
      <c r="AV51" s="148"/>
      <c r="AW51" s="148"/>
      <c r="AX51" s="148"/>
      <c r="AY51" s="149">
        <f>SUM(AY52+AY53+AY54+AY55)</f>
        <v>0</v>
      </c>
      <c r="AZ51" s="149">
        <f>SUM(AZ52+AZ53+AZ54+AZ55)</f>
        <v>0</v>
      </c>
      <c r="BA51" s="149">
        <f>SUM(BA52+BA53+BA54+BA55)</f>
        <v>0</v>
      </c>
      <c r="BB51" s="149">
        <f>SUM(BB52+BB53+BB54+BB55)</f>
        <v>0</v>
      </c>
      <c r="BC51" s="149">
        <f>SUM(BC52+BC53+BC54+BC55)</f>
        <v>0</v>
      </c>
      <c r="BD51" s="149">
        <f t="shared" si="0"/>
        <v>0</v>
      </c>
      <c r="BE51" s="144"/>
      <c r="BF51" s="145"/>
      <c r="BG51" s="145"/>
      <c r="BH51" s="145"/>
      <c r="BI51" s="145"/>
      <c r="BJ51" s="145"/>
      <c r="BK51" s="145"/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5"/>
      <c r="BX51" s="145"/>
    </row>
    <row r="52" spans="1:76" s="146" customFormat="1" ht="6.95" customHeight="1">
      <c r="A52" s="142"/>
      <c r="B52" s="143"/>
      <c r="C52" s="148"/>
      <c r="D52" s="31"/>
      <c r="E52" s="148" t="s">
        <v>192</v>
      </c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148"/>
      <c r="AQ52" s="148"/>
      <c r="AR52" s="148"/>
      <c r="AS52" s="148"/>
      <c r="AT52" s="148"/>
      <c r="AU52" s="148"/>
      <c r="AV52" s="148"/>
      <c r="AW52" s="148"/>
      <c r="AX52" s="148"/>
      <c r="AY52" s="144">
        <v>0</v>
      </c>
      <c r="AZ52" s="144">
        <v>0</v>
      </c>
      <c r="BA52" s="150">
        <f t="shared" ref="BA52:BA55" si="4">SUM(AY52+AZ52)</f>
        <v>0</v>
      </c>
      <c r="BB52" s="144">
        <v>0</v>
      </c>
      <c r="BC52" s="144">
        <v>0</v>
      </c>
      <c r="BD52" s="149">
        <f t="shared" si="0"/>
        <v>0</v>
      </c>
      <c r="BE52" s="144"/>
      <c r="BF52" s="145"/>
      <c r="BG52" s="145"/>
      <c r="BH52" s="145"/>
      <c r="BI52" s="145"/>
      <c r="BJ52" s="145"/>
      <c r="BK52" s="145"/>
      <c r="BL52" s="145"/>
      <c r="BM52" s="145"/>
      <c r="BN52" s="145"/>
      <c r="BO52" s="145"/>
      <c r="BP52" s="145"/>
      <c r="BQ52" s="145"/>
      <c r="BR52" s="145"/>
      <c r="BS52" s="145"/>
      <c r="BT52" s="145"/>
      <c r="BU52" s="145"/>
      <c r="BV52" s="145"/>
      <c r="BW52" s="145"/>
      <c r="BX52" s="145"/>
    </row>
    <row r="53" spans="1:76" s="146" customFormat="1" ht="6.95" customHeight="1">
      <c r="A53" s="142"/>
      <c r="B53" s="143"/>
      <c r="C53" s="148"/>
      <c r="D53" s="31"/>
      <c r="E53" s="148" t="s">
        <v>193</v>
      </c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148"/>
      <c r="AQ53" s="148"/>
      <c r="AR53" s="148"/>
      <c r="AS53" s="148"/>
      <c r="AT53" s="148"/>
      <c r="AU53" s="148"/>
      <c r="AV53" s="148"/>
      <c r="AW53" s="148"/>
      <c r="AX53" s="148"/>
      <c r="AY53" s="144">
        <v>0</v>
      </c>
      <c r="AZ53" s="144">
        <v>0</v>
      </c>
      <c r="BA53" s="150">
        <f t="shared" si="4"/>
        <v>0</v>
      </c>
      <c r="BB53" s="144">
        <v>0</v>
      </c>
      <c r="BC53" s="144">
        <v>0</v>
      </c>
      <c r="BD53" s="149">
        <f t="shared" si="0"/>
        <v>0</v>
      </c>
      <c r="BE53" s="144"/>
      <c r="BF53" s="145"/>
      <c r="BG53" s="145"/>
      <c r="BH53" s="145"/>
      <c r="BI53" s="145"/>
      <c r="BJ53" s="145"/>
      <c r="BK53" s="145"/>
      <c r="BL53" s="145"/>
      <c r="BM53" s="145"/>
      <c r="BN53" s="145"/>
      <c r="BO53" s="145"/>
      <c r="BP53" s="145"/>
      <c r="BQ53" s="145"/>
      <c r="BR53" s="145"/>
      <c r="BS53" s="145"/>
      <c r="BT53" s="145"/>
      <c r="BU53" s="145"/>
      <c r="BV53" s="145"/>
      <c r="BW53" s="145"/>
      <c r="BX53" s="145"/>
    </row>
    <row r="54" spans="1:76" s="146" customFormat="1" ht="6.95" customHeight="1">
      <c r="A54" s="142"/>
      <c r="B54" s="143"/>
      <c r="C54" s="148"/>
      <c r="D54" s="31"/>
      <c r="E54" s="148" t="s">
        <v>194</v>
      </c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148"/>
      <c r="AQ54" s="148"/>
      <c r="AR54" s="148"/>
      <c r="AS54" s="148"/>
      <c r="AT54" s="148"/>
      <c r="AU54" s="148"/>
      <c r="AV54" s="148"/>
      <c r="AW54" s="148"/>
      <c r="AX54" s="148"/>
      <c r="AY54" s="144">
        <v>0</v>
      </c>
      <c r="AZ54" s="144">
        <v>0</v>
      </c>
      <c r="BA54" s="150">
        <f t="shared" si="4"/>
        <v>0</v>
      </c>
      <c r="BB54" s="144">
        <v>0</v>
      </c>
      <c r="BC54" s="144">
        <v>0</v>
      </c>
      <c r="BD54" s="149">
        <f t="shared" si="0"/>
        <v>0</v>
      </c>
      <c r="BE54" s="144"/>
      <c r="BF54" s="145"/>
      <c r="BG54" s="145"/>
      <c r="BH54" s="145"/>
      <c r="BI54" s="145"/>
      <c r="BJ54" s="145"/>
      <c r="BK54" s="145"/>
      <c r="BL54" s="145"/>
      <c r="BM54" s="145"/>
      <c r="BN54" s="145"/>
      <c r="BO54" s="145"/>
      <c r="BP54" s="145"/>
      <c r="BQ54" s="145"/>
      <c r="BR54" s="145"/>
      <c r="BS54" s="145"/>
      <c r="BT54" s="145"/>
      <c r="BU54" s="145"/>
      <c r="BV54" s="145"/>
      <c r="BW54" s="145"/>
      <c r="BX54" s="145"/>
    </row>
    <row r="55" spans="1:76" s="146" customFormat="1" ht="6.95" customHeight="1">
      <c r="A55" s="142"/>
      <c r="B55" s="143"/>
      <c r="C55" s="148"/>
      <c r="D55" s="31"/>
      <c r="E55" s="148" t="s">
        <v>195</v>
      </c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8"/>
      <c r="X55" s="148"/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148"/>
      <c r="AQ55" s="148"/>
      <c r="AR55" s="148"/>
      <c r="AS55" s="148"/>
      <c r="AT55" s="148"/>
      <c r="AU55" s="148"/>
      <c r="AV55" s="148"/>
      <c r="AW55" s="148"/>
      <c r="AX55" s="148"/>
      <c r="AY55" s="144">
        <v>0</v>
      </c>
      <c r="AZ55" s="144">
        <v>0</v>
      </c>
      <c r="BA55" s="150">
        <f t="shared" si="4"/>
        <v>0</v>
      </c>
      <c r="BB55" s="144">
        <v>0</v>
      </c>
      <c r="BC55" s="144">
        <v>0</v>
      </c>
      <c r="BD55" s="149">
        <f t="shared" si="0"/>
        <v>0</v>
      </c>
      <c r="BE55" s="144"/>
      <c r="BF55" s="145"/>
      <c r="BG55" s="145"/>
      <c r="BH55" s="145"/>
      <c r="BI55" s="145"/>
      <c r="BJ55" s="145"/>
      <c r="BK55" s="145"/>
      <c r="BL55" s="145"/>
      <c r="BM55" s="145"/>
      <c r="BN55" s="145"/>
      <c r="BO55" s="145"/>
      <c r="BP55" s="145"/>
      <c r="BQ55" s="145"/>
      <c r="BR55" s="145"/>
      <c r="BS55" s="145"/>
      <c r="BT55" s="145"/>
      <c r="BU55" s="145"/>
      <c r="BV55" s="145"/>
      <c r="BW55" s="145"/>
      <c r="BX55" s="145"/>
    </row>
    <row r="56" spans="1:76" s="146" customFormat="1" ht="6.95" customHeight="1">
      <c r="A56" s="142"/>
      <c r="B56" s="143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148"/>
      <c r="AQ56" s="148"/>
      <c r="AR56" s="148"/>
      <c r="AS56" s="148"/>
      <c r="AT56" s="148"/>
      <c r="AU56" s="148"/>
      <c r="AV56" s="148"/>
      <c r="AW56" s="148"/>
      <c r="AX56" s="148"/>
      <c r="AY56" s="144"/>
      <c r="AZ56" s="144"/>
      <c r="BA56" s="144"/>
      <c r="BB56" s="144"/>
      <c r="BC56" s="144"/>
      <c r="BD56" s="144"/>
      <c r="BE56" s="144"/>
      <c r="BF56" s="145"/>
      <c r="BG56" s="145"/>
      <c r="BH56" s="145"/>
      <c r="BI56" s="145"/>
      <c r="BJ56" s="145"/>
      <c r="BK56" s="145"/>
      <c r="BL56" s="145"/>
      <c r="BM56" s="145"/>
      <c r="BN56" s="145"/>
      <c r="BO56" s="145"/>
      <c r="BP56" s="145"/>
      <c r="BQ56" s="145"/>
      <c r="BR56" s="145"/>
      <c r="BS56" s="145"/>
      <c r="BT56" s="145"/>
      <c r="BU56" s="145"/>
      <c r="BV56" s="145"/>
      <c r="BW56" s="145"/>
      <c r="BX56" s="145"/>
    </row>
    <row r="57" spans="1:76" s="146" customFormat="1" ht="6.95" customHeight="1">
      <c r="A57" s="142"/>
      <c r="B57" s="143"/>
      <c r="C57" s="147" t="s">
        <v>150</v>
      </c>
      <c r="D57" s="148"/>
      <c r="E57" s="148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9">
        <f>SUM(AY59+AY69+AY78+AY89)</f>
        <v>0</v>
      </c>
      <c r="AZ57" s="149">
        <f>SUM(AZ59+AZ69+AZ78+AZ89)</f>
        <v>0</v>
      </c>
      <c r="BA57" s="149">
        <f>SUM(BA59+BA69+BA78+BA89)</f>
        <v>0</v>
      </c>
      <c r="BB57" s="149">
        <f>SUM(BB59+BB69+BB78+BB89)</f>
        <v>0</v>
      </c>
      <c r="BC57" s="149">
        <f>SUM(BC59+BC69+BC78+BC89)</f>
        <v>0</v>
      </c>
      <c r="BD57" s="149">
        <f t="shared" si="0"/>
        <v>0</v>
      </c>
      <c r="BE57" s="144"/>
      <c r="BF57" s="145"/>
      <c r="BG57" s="145"/>
      <c r="BH57" s="145"/>
      <c r="BI57" s="145"/>
      <c r="BJ57" s="145"/>
      <c r="BK57" s="145"/>
      <c r="BL57" s="145"/>
      <c r="BM57" s="145"/>
      <c r="BN57" s="145"/>
      <c r="BO57" s="145"/>
      <c r="BP57" s="145"/>
      <c r="BQ57" s="145"/>
      <c r="BR57" s="145"/>
      <c r="BS57" s="145"/>
      <c r="BT57" s="145"/>
      <c r="BU57" s="145"/>
      <c r="BV57" s="145"/>
      <c r="BW57" s="145"/>
      <c r="BX57" s="145"/>
    </row>
    <row r="58" spans="1:76" s="146" customFormat="1" ht="6.95" customHeight="1">
      <c r="A58" s="142"/>
      <c r="B58" s="143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4"/>
      <c r="AZ58" s="144"/>
      <c r="BA58" s="144"/>
      <c r="BB58" s="144"/>
      <c r="BC58" s="144"/>
      <c r="BD58" s="144"/>
      <c r="BE58" s="144"/>
      <c r="BF58" s="145"/>
      <c r="BG58" s="145"/>
      <c r="BH58" s="145"/>
      <c r="BI58" s="145"/>
      <c r="BJ58" s="145"/>
      <c r="BK58" s="145"/>
      <c r="BL58" s="145"/>
      <c r="BM58" s="145"/>
      <c r="BN58" s="145"/>
      <c r="BO58" s="145"/>
      <c r="BP58" s="145"/>
      <c r="BQ58" s="145"/>
      <c r="BR58" s="145"/>
      <c r="BS58" s="145"/>
      <c r="BT58" s="145"/>
      <c r="BU58" s="145"/>
      <c r="BV58" s="145"/>
      <c r="BW58" s="145"/>
      <c r="BX58" s="145"/>
    </row>
    <row r="59" spans="1:76" s="146" customFormat="1" ht="6.95" customHeight="1">
      <c r="A59" s="142"/>
      <c r="B59" s="143"/>
      <c r="C59" s="148"/>
      <c r="D59" s="165" t="s">
        <v>165</v>
      </c>
      <c r="E59" s="147"/>
      <c r="F59" s="148"/>
      <c r="G59" s="148"/>
      <c r="H59" s="148"/>
      <c r="I59" s="148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9">
        <f>SUM(AY60+AY61+AY62+AY63+AY64+AY65+AY66+AY67)</f>
        <v>0</v>
      </c>
      <c r="AZ59" s="149">
        <f>SUM(AZ60+AZ61+AZ62+AZ63+AZ64+AZ65+AZ66+AZ67)</f>
        <v>0</v>
      </c>
      <c r="BA59" s="149">
        <f>SUM(BA60+BA61+BA62+BA63+BA64+BA65+BA66+BA67)</f>
        <v>0</v>
      </c>
      <c r="BB59" s="149">
        <f>SUM(BB60+BB61+BB62+BB63+BB64+BB65+BB66+BB67)</f>
        <v>0</v>
      </c>
      <c r="BC59" s="149">
        <f>SUM(BC60+BC61+BC62+BC63+BC64+BC65+BC66+BC67)</f>
        <v>0</v>
      </c>
      <c r="BD59" s="149">
        <f t="shared" si="0"/>
        <v>0</v>
      </c>
      <c r="BE59" s="144"/>
      <c r="BF59" s="145"/>
      <c r="BG59" s="145"/>
      <c r="BH59" s="145"/>
      <c r="BI59" s="145"/>
      <c r="BJ59" s="145"/>
      <c r="BK59" s="145"/>
      <c r="BL59" s="145"/>
      <c r="BM59" s="145"/>
      <c r="BN59" s="145"/>
      <c r="BO59" s="145"/>
      <c r="BP59" s="145"/>
      <c r="BQ59" s="145"/>
      <c r="BR59" s="145"/>
      <c r="BS59" s="145"/>
      <c r="BT59" s="145"/>
      <c r="BU59" s="145"/>
      <c r="BV59" s="145"/>
      <c r="BW59" s="145"/>
      <c r="BX59" s="145"/>
    </row>
    <row r="60" spans="1:76" s="146" customFormat="1" ht="6.95" customHeight="1">
      <c r="A60" s="142"/>
      <c r="B60" s="143"/>
      <c r="C60" s="148"/>
      <c r="D60" s="31"/>
      <c r="E60" s="148" t="s">
        <v>166</v>
      </c>
      <c r="F60" s="148"/>
      <c r="G60" s="148"/>
      <c r="H60" s="148"/>
      <c r="I60" s="148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4">
        <v>0</v>
      </c>
      <c r="AZ60" s="144">
        <v>0</v>
      </c>
      <c r="BA60" s="150">
        <f t="shared" ref="BA60:BA67" si="5">SUM(AY60+AZ60)</f>
        <v>0</v>
      </c>
      <c r="BB60" s="144">
        <v>0</v>
      </c>
      <c r="BC60" s="144">
        <v>0</v>
      </c>
      <c r="BD60" s="149">
        <f t="shared" si="0"/>
        <v>0</v>
      </c>
      <c r="BE60" s="144"/>
      <c r="BF60" s="145"/>
      <c r="BG60" s="145"/>
      <c r="BH60" s="145"/>
      <c r="BI60" s="145"/>
      <c r="BJ60" s="145"/>
      <c r="BK60" s="145"/>
      <c r="BL60" s="145"/>
      <c r="BM60" s="145"/>
      <c r="BN60" s="145"/>
      <c r="BO60" s="145"/>
      <c r="BP60" s="145"/>
      <c r="BQ60" s="145"/>
      <c r="BR60" s="145"/>
      <c r="BS60" s="145"/>
      <c r="BT60" s="145"/>
      <c r="BU60" s="145"/>
      <c r="BV60" s="145"/>
      <c r="BW60" s="145"/>
      <c r="BX60" s="145"/>
    </row>
    <row r="61" spans="1:76" s="146" customFormat="1" ht="6.95" customHeight="1">
      <c r="A61" s="142"/>
      <c r="B61" s="143"/>
      <c r="C61" s="148"/>
      <c r="D61" s="31"/>
      <c r="E61" s="148" t="s">
        <v>167</v>
      </c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4">
        <v>0</v>
      </c>
      <c r="AZ61" s="144">
        <v>0</v>
      </c>
      <c r="BA61" s="150">
        <f t="shared" si="5"/>
        <v>0</v>
      </c>
      <c r="BB61" s="144">
        <v>0</v>
      </c>
      <c r="BC61" s="144">
        <v>0</v>
      </c>
      <c r="BD61" s="149">
        <f t="shared" si="0"/>
        <v>0</v>
      </c>
      <c r="BE61" s="144"/>
      <c r="BF61" s="145"/>
      <c r="BG61" s="145"/>
      <c r="BH61" s="145"/>
      <c r="BI61" s="145"/>
      <c r="BJ61" s="145"/>
      <c r="BK61" s="145"/>
      <c r="BL61" s="145"/>
      <c r="BM61" s="145"/>
      <c r="BN61" s="145"/>
      <c r="BO61" s="145"/>
      <c r="BP61" s="145"/>
      <c r="BQ61" s="145"/>
      <c r="BR61" s="145"/>
      <c r="BS61" s="145"/>
      <c r="BT61" s="145"/>
      <c r="BU61" s="145"/>
      <c r="BV61" s="145"/>
      <c r="BW61" s="145"/>
      <c r="BX61" s="145"/>
    </row>
    <row r="62" spans="1:76" s="146" customFormat="1" ht="6.95" customHeight="1">
      <c r="A62" s="142"/>
      <c r="B62" s="143"/>
      <c r="C62" s="148"/>
      <c r="D62" s="31"/>
      <c r="E62" s="148" t="s">
        <v>168</v>
      </c>
      <c r="F62" s="148"/>
      <c r="G62" s="148"/>
      <c r="H62" s="148"/>
      <c r="I62" s="148"/>
      <c r="J62" s="148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4">
        <v>0</v>
      </c>
      <c r="AZ62" s="144">
        <v>0</v>
      </c>
      <c r="BA62" s="150">
        <f t="shared" si="5"/>
        <v>0</v>
      </c>
      <c r="BB62" s="144">
        <v>0</v>
      </c>
      <c r="BC62" s="144">
        <v>0</v>
      </c>
      <c r="BD62" s="149">
        <f t="shared" si="0"/>
        <v>0</v>
      </c>
      <c r="BE62" s="144"/>
      <c r="BF62" s="145"/>
      <c r="BG62" s="145"/>
      <c r="BH62" s="145"/>
      <c r="BI62" s="145"/>
      <c r="BJ62" s="145"/>
      <c r="BK62" s="145"/>
      <c r="BL62" s="145"/>
      <c r="BM62" s="145"/>
      <c r="BN62" s="145"/>
      <c r="BO62" s="145"/>
      <c r="BP62" s="145"/>
      <c r="BQ62" s="145"/>
      <c r="BR62" s="145"/>
      <c r="BS62" s="145"/>
      <c r="BT62" s="145"/>
      <c r="BU62" s="145"/>
      <c r="BV62" s="145"/>
      <c r="BW62" s="145"/>
      <c r="BX62" s="145"/>
    </row>
    <row r="63" spans="1:76" s="146" customFormat="1" ht="6.95" customHeight="1">
      <c r="A63" s="142"/>
      <c r="B63" s="143"/>
      <c r="C63" s="148"/>
      <c r="D63" s="31"/>
      <c r="E63" s="148" t="s">
        <v>169</v>
      </c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4">
        <v>0</v>
      </c>
      <c r="AZ63" s="144">
        <v>0</v>
      </c>
      <c r="BA63" s="150">
        <f t="shared" si="5"/>
        <v>0</v>
      </c>
      <c r="BB63" s="144">
        <v>0</v>
      </c>
      <c r="BC63" s="144">
        <v>0</v>
      </c>
      <c r="BD63" s="149">
        <f t="shared" si="0"/>
        <v>0</v>
      </c>
      <c r="BE63" s="144"/>
      <c r="BF63" s="145"/>
      <c r="BG63" s="145"/>
      <c r="BH63" s="145"/>
      <c r="BI63" s="145"/>
      <c r="BJ63" s="145"/>
      <c r="BK63" s="145"/>
      <c r="BL63" s="145"/>
      <c r="BM63" s="145"/>
      <c r="BN63" s="145"/>
      <c r="BO63" s="145"/>
      <c r="BP63" s="145"/>
      <c r="BQ63" s="145"/>
      <c r="BR63" s="145"/>
      <c r="BS63" s="145"/>
      <c r="BT63" s="145"/>
      <c r="BU63" s="145"/>
      <c r="BV63" s="145"/>
      <c r="BW63" s="145"/>
      <c r="BX63" s="145"/>
    </row>
    <row r="64" spans="1:76" s="146" customFormat="1" ht="6.95" customHeight="1">
      <c r="A64" s="142"/>
      <c r="B64" s="143"/>
      <c r="C64" s="148"/>
      <c r="D64" s="31"/>
      <c r="E64" s="148" t="s">
        <v>170</v>
      </c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4">
        <v>0</v>
      </c>
      <c r="AZ64" s="144">
        <v>0</v>
      </c>
      <c r="BA64" s="150">
        <f t="shared" si="5"/>
        <v>0</v>
      </c>
      <c r="BB64" s="144">
        <v>0</v>
      </c>
      <c r="BC64" s="144">
        <v>0</v>
      </c>
      <c r="BD64" s="149">
        <f t="shared" si="0"/>
        <v>0</v>
      </c>
      <c r="BE64" s="144"/>
      <c r="BF64" s="145"/>
      <c r="BG64" s="145"/>
      <c r="BH64" s="145"/>
      <c r="BI64" s="145"/>
      <c r="BJ64" s="145"/>
      <c r="BK64" s="145"/>
      <c r="BL64" s="145"/>
      <c r="BM64" s="145"/>
      <c r="BN64" s="145"/>
      <c r="BO64" s="145"/>
      <c r="BP64" s="145"/>
      <c r="BQ64" s="145"/>
      <c r="BR64" s="145"/>
      <c r="BS64" s="145"/>
      <c r="BT64" s="145"/>
      <c r="BU64" s="145"/>
      <c r="BV64" s="145"/>
      <c r="BW64" s="145"/>
      <c r="BX64" s="145"/>
    </row>
    <row r="65" spans="1:76" s="146" customFormat="1" ht="6.95" customHeight="1">
      <c r="A65" s="142"/>
      <c r="B65" s="143"/>
      <c r="C65" s="148"/>
      <c r="D65" s="31"/>
      <c r="E65" s="148" t="s">
        <v>171</v>
      </c>
      <c r="F65" s="148"/>
      <c r="G65" s="148"/>
      <c r="H65" s="148"/>
      <c r="I65" s="148"/>
      <c r="J65" s="148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4">
        <v>0</v>
      </c>
      <c r="AZ65" s="144">
        <v>0</v>
      </c>
      <c r="BA65" s="150">
        <f t="shared" si="5"/>
        <v>0</v>
      </c>
      <c r="BB65" s="144">
        <v>0</v>
      </c>
      <c r="BC65" s="144">
        <v>0</v>
      </c>
      <c r="BD65" s="149">
        <f t="shared" si="0"/>
        <v>0</v>
      </c>
      <c r="BE65" s="144"/>
      <c r="BF65" s="145"/>
      <c r="BG65" s="145"/>
      <c r="BH65" s="145"/>
      <c r="BI65" s="145"/>
      <c r="BJ65" s="145"/>
      <c r="BK65" s="145"/>
      <c r="BL65" s="145"/>
      <c r="BM65" s="145"/>
      <c r="BN65" s="145"/>
      <c r="BO65" s="145"/>
      <c r="BP65" s="145"/>
      <c r="BQ65" s="145"/>
      <c r="BR65" s="145"/>
      <c r="BS65" s="145"/>
      <c r="BT65" s="145"/>
      <c r="BU65" s="145"/>
      <c r="BV65" s="145"/>
      <c r="BW65" s="145"/>
      <c r="BX65" s="145"/>
    </row>
    <row r="66" spans="1:76" s="146" customFormat="1" ht="6.95" customHeight="1">
      <c r="A66" s="142"/>
      <c r="B66" s="143"/>
      <c r="C66" s="148"/>
      <c r="D66" s="31"/>
      <c r="E66" s="148" t="s">
        <v>172</v>
      </c>
      <c r="F66" s="148"/>
      <c r="G66" s="148"/>
      <c r="H66" s="148"/>
      <c r="I66" s="148"/>
      <c r="J66" s="148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4">
        <v>0</v>
      </c>
      <c r="AZ66" s="144">
        <v>0</v>
      </c>
      <c r="BA66" s="150">
        <f t="shared" si="5"/>
        <v>0</v>
      </c>
      <c r="BB66" s="144">
        <v>0</v>
      </c>
      <c r="BC66" s="144">
        <v>0</v>
      </c>
      <c r="BD66" s="149">
        <f t="shared" si="0"/>
        <v>0</v>
      </c>
      <c r="BE66" s="144"/>
      <c r="BF66" s="145"/>
      <c r="BG66" s="145"/>
      <c r="BH66" s="145"/>
      <c r="BI66" s="145"/>
      <c r="BJ66" s="145"/>
      <c r="BK66" s="145"/>
      <c r="BL66" s="145"/>
      <c r="BM66" s="145"/>
      <c r="BN66" s="145"/>
      <c r="BO66" s="145"/>
      <c r="BP66" s="145"/>
      <c r="BQ66" s="145"/>
      <c r="BR66" s="145"/>
      <c r="BS66" s="145"/>
      <c r="BT66" s="145"/>
      <c r="BU66" s="145"/>
      <c r="BV66" s="145"/>
      <c r="BW66" s="145"/>
      <c r="BX66" s="145"/>
    </row>
    <row r="67" spans="1:76" s="146" customFormat="1" ht="6.95" customHeight="1">
      <c r="A67" s="142"/>
      <c r="B67" s="143"/>
      <c r="C67" s="148"/>
      <c r="D67" s="31"/>
      <c r="E67" s="148" t="s">
        <v>105</v>
      </c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4">
        <v>0</v>
      </c>
      <c r="AZ67" s="144">
        <v>0</v>
      </c>
      <c r="BA67" s="150">
        <f t="shared" si="5"/>
        <v>0</v>
      </c>
      <c r="BB67" s="144">
        <v>0</v>
      </c>
      <c r="BC67" s="144">
        <v>0</v>
      </c>
      <c r="BD67" s="149">
        <f t="shared" si="0"/>
        <v>0</v>
      </c>
      <c r="BE67" s="144"/>
      <c r="BF67" s="145"/>
      <c r="BG67" s="145"/>
      <c r="BH67" s="145"/>
      <c r="BI67" s="145"/>
      <c r="BJ67" s="145"/>
      <c r="BK67" s="145"/>
      <c r="BL67" s="145"/>
      <c r="BM67" s="145"/>
      <c r="BN67" s="145"/>
      <c r="BO67" s="145"/>
      <c r="BP67" s="145"/>
      <c r="BQ67" s="145"/>
      <c r="BR67" s="145"/>
      <c r="BS67" s="145"/>
      <c r="BT67" s="145"/>
      <c r="BU67" s="145"/>
      <c r="BV67" s="145"/>
      <c r="BW67" s="145"/>
      <c r="BX67" s="145"/>
    </row>
    <row r="68" spans="1:76" s="146" customFormat="1" ht="6.95" customHeight="1">
      <c r="A68" s="142"/>
      <c r="B68" s="143"/>
      <c r="C68" s="148"/>
      <c r="D68" s="31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4"/>
      <c r="AZ68" s="144"/>
      <c r="BA68" s="144"/>
      <c r="BB68" s="144"/>
      <c r="BC68" s="144"/>
      <c r="BD68" s="144"/>
      <c r="BE68" s="144"/>
      <c r="BF68" s="145"/>
      <c r="BG68" s="145"/>
      <c r="BH68" s="145"/>
      <c r="BI68" s="145"/>
      <c r="BJ68" s="145"/>
      <c r="BK68" s="145"/>
      <c r="BL68" s="145"/>
      <c r="BM68" s="145"/>
      <c r="BN68" s="145"/>
      <c r="BO68" s="145"/>
      <c r="BP68" s="145"/>
      <c r="BQ68" s="145"/>
      <c r="BR68" s="145"/>
      <c r="BS68" s="145"/>
      <c r="BT68" s="145"/>
      <c r="BU68" s="145"/>
      <c r="BV68" s="145"/>
      <c r="BW68" s="145"/>
      <c r="BX68" s="145"/>
    </row>
    <row r="69" spans="1:76" s="146" customFormat="1" ht="6.95" customHeight="1">
      <c r="A69" s="142"/>
      <c r="B69" s="143"/>
      <c r="C69" s="148"/>
      <c r="D69" s="165" t="s">
        <v>173</v>
      </c>
      <c r="E69" s="148"/>
      <c r="F69" s="148"/>
      <c r="G69" s="148"/>
      <c r="H69" s="148"/>
      <c r="I69" s="148"/>
      <c r="J69" s="148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9">
        <f>SUM(AY70+AY71+AY72+AY73+AY74+AY75+AY76)</f>
        <v>0</v>
      </c>
      <c r="AZ69" s="149">
        <f>SUM(AZ70+AZ71+AZ72+AZ73+AZ74+AZ75+AZ76)</f>
        <v>0</v>
      </c>
      <c r="BA69" s="149">
        <f>SUM(BA70+BA71+BA72+BA73+BA74+BA75+BA76)</f>
        <v>0</v>
      </c>
      <c r="BB69" s="149">
        <f>SUM(BB70+BB71+BB72+BB73+BB74+BB75+BB76)</f>
        <v>0</v>
      </c>
      <c r="BC69" s="149">
        <f>SUM(BC70+BC71+BC72+BC73+BC74+BC75+BC76)</f>
        <v>0</v>
      </c>
      <c r="BD69" s="149">
        <f t="shared" si="0"/>
        <v>0</v>
      </c>
      <c r="BE69" s="144"/>
      <c r="BF69" s="145"/>
      <c r="BG69" s="145"/>
      <c r="BH69" s="145"/>
      <c r="BI69" s="145"/>
      <c r="BJ69" s="145"/>
      <c r="BK69" s="145"/>
      <c r="BL69" s="145"/>
      <c r="BM69" s="145"/>
      <c r="BN69" s="145"/>
      <c r="BO69" s="145"/>
      <c r="BP69" s="145"/>
      <c r="BQ69" s="145"/>
      <c r="BR69" s="145"/>
      <c r="BS69" s="145"/>
      <c r="BT69" s="145"/>
      <c r="BU69" s="145"/>
      <c r="BV69" s="145"/>
      <c r="BW69" s="145"/>
      <c r="BX69" s="145"/>
    </row>
    <row r="70" spans="1:76" s="146" customFormat="1" ht="6.95" customHeight="1">
      <c r="A70" s="142"/>
      <c r="B70" s="143"/>
      <c r="C70" s="148"/>
      <c r="D70" s="31"/>
      <c r="E70" s="148" t="s">
        <v>174</v>
      </c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4">
        <v>0</v>
      </c>
      <c r="AZ70" s="144">
        <v>0</v>
      </c>
      <c r="BA70" s="150">
        <f t="shared" ref="BA70:BA76" si="6">SUM(AY70+AZ70)</f>
        <v>0</v>
      </c>
      <c r="BB70" s="144">
        <v>0</v>
      </c>
      <c r="BC70" s="144">
        <v>0</v>
      </c>
      <c r="BD70" s="149">
        <f t="shared" si="0"/>
        <v>0</v>
      </c>
      <c r="BE70" s="144"/>
      <c r="BF70" s="145"/>
      <c r="BG70" s="145"/>
      <c r="BH70" s="145"/>
      <c r="BI70" s="145"/>
      <c r="BJ70" s="145"/>
      <c r="BK70" s="145"/>
      <c r="BL70" s="145"/>
      <c r="BM70" s="145"/>
      <c r="BN70" s="145"/>
      <c r="BO70" s="145"/>
      <c r="BP70" s="145"/>
      <c r="BQ70" s="145"/>
      <c r="BR70" s="145"/>
      <c r="BS70" s="145"/>
      <c r="BT70" s="145"/>
      <c r="BU70" s="145"/>
      <c r="BV70" s="145"/>
      <c r="BW70" s="145"/>
      <c r="BX70" s="145"/>
    </row>
    <row r="71" spans="1:76" s="146" customFormat="1" ht="6.95" customHeight="1">
      <c r="A71" s="142"/>
      <c r="B71" s="143"/>
      <c r="C71" s="148"/>
      <c r="D71" s="31"/>
      <c r="E71" s="148" t="s">
        <v>175</v>
      </c>
      <c r="F71" s="148"/>
      <c r="G71" s="148"/>
      <c r="H71" s="148"/>
      <c r="I71" s="148"/>
      <c r="J71" s="148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4">
        <v>0</v>
      </c>
      <c r="AZ71" s="144">
        <v>0</v>
      </c>
      <c r="BA71" s="150">
        <f t="shared" si="6"/>
        <v>0</v>
      </c>
      <c r="BB71" s="144">
        <v>0</v>
      </c>
      <c r="BC71" s="144">
        <v>0</v>
      </c>
      <c r="BD71" s="149">
        <f t="shared" si="0"/>
        <v>0</v>
      </c>
      <c r="BE71" s="144"/>
      <c r="BF71" s="145"/>
      <c r="BG71" s="145"/>
      <c r="BH71" s="145"/>
      <c r="BI71" s="145"/>
      <c r="BJ71" s="145"/>
      <c r="BK71" s="145"/>
      <c r="BL71" s="145"/>
      <c r="BM71" s="145"/>
      <c r="BN71" s="145"/>
      <c r="BO71" s="145"/>
      <c r="BP71" s="145"/>
      <c r="BQ71" s="145"/>
      <c r="BR71" s="145"/>
      <c r="BS71" s="145"/>
      <c r="BT71" s="145"/>
      <c r="BU71" s="145"/>
      <c r="BV71" s="145"/>
      <c r="BW71" s="145"/>
      <c r="BX71" s="145"/>
    </row>
    <row r="72" spans="1:76" s="146" customFormat="1" ht="6.95" customHeight="1">
      <c r="A72" s="142"/>
      <c r="B72" s="143"/>
      <c r="C72" s="148"/>
      <c r="D72" s="31"/>
      <c r="E72" s="148" t="s">
        <v>176</v>
      </c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4">
        <v>0</v>
      </c>
      <c r="AZ72" s="144">
        <v>0</v>
      </c>
      <c r="BA72" s="150">
        <f t="shared" si="6"/>
        <v>0</v>
      </c>
      <c r="BB72" s="144">
        <v>0</v>
      </c>
      <c r="BC72" s="144">
        <v>0</v>
      </c>
      <c r="BD72" s="149">
        <f t="shared" si="0"/>
        <v>0</v>
      </c>
      <c r="BE72" s="144"/>
      <c r="BF72" s="145"/>
      <c r="BG72" s="145"/>
      <c r="BH72" s="145"/>
      <c r="BI72" s="145"/>
      <c r="BJ72" s="145"/>
      <c r="BK72" s="145"/>
      <c r="BL72" s="145"/>
      <c r="BM72" s="145"/>
      <c r="BN72" s="145"/>
      <c r="BO72" s="145"/>
      <c r="BP72" s="145"/>
      <c r="BQ72" s="145"/>
      <c r="BR72" s="145"/>
      <c r="BS72" s="145"/>
      <c r="BT72" s="145"/>
      <c r="BU72" s="145"/>
      <c r="BV72" s="145"/>
      <c r="BW72" s="145"/>
      <c r="BX72" s="145"/>
    </row>
    <row r="73" spans="1:76" s="146" customFormat="1" ht="6.95" customHeight="1">
      <c r="A73" s="142"/>
      <c r="B73" s="143"/>
      <c r="C73" s="148"/>
      <c r="D73" s="31"/>
      <c r="E73" s="148" t="s">
        <v>177</v>
      </c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4">
        <v>0</v>
      </c>
      <c r="AZ73" s="144">
        <v>0</v>
      </c>
      <c r="BA73" s="150">
        <f t="shared" si="6"/>
        <v>0</v>
      </c>
      <c r="BB73" s="144">
        <v>0</v>
      </c>
      <c r="BC73" s="144">
        <v>0</v>
      </c>
      <c r="BD73" s="149">
        <f t="shared" si="0"/>
        <v>0</v>
      </c>
      <c r="BE73" s="144"/>
      <c r="BF73" s="145"/>
      <c r="BG73" s="145"/>
      <c r="BH73" s="145"/>
      <c r="BI73" s="145"/>
      <c r="BJ73" s="145"/>
      <c r="BK73" s="145"/>
      <c r="BL73" s="145"/>
      <c r="BM73" s="145"/>
      <c r="BN73" s="145"/>
      <c r="BO73" s="145"/>
      <c r="BP73" s="145"/>
      <c r="BQ73" s="145"/>
      <c r="BR73" s="145"/>
      <c r="BS73" s="145"/>
      <c r="BT73" s="145"/>
      <c r="BU73" s="145"/>
      <c r="BV73" s="145"/>
      <c r="BW73" s="145"/>
      <c r="BX73" s="145"/>
    </row>
    <row r="74" spans="1:76" s="146" customFormat="1" ht="6.95" customHeight="1">
      <c r="A74" s="142"/>
      <c r="B74" s="143"/>
      <c r="C74" s="148"/>
      <c r="D74" s="31"/>
      <c r="E74" s="148" t="s">
        <v>178</v>
      </c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4">
        <v>0</v>
      </c>
      <c r="AZ74" s="144">
        <v>0</v>
      </c>
      <c r="BA74" s="150">
        <f t="shared" si="6"/>
        <v>0</v>
      </c>
      <c r="BB74" s="144">
        <v>0</v>
      </c>
      <c r="BC74" s="144">
        <v>0</v>
      </c>
      <c r="BD74" s="149">
        <f t="shared" si="0"/>
        <v>0</v>
      </c>
      <c r="BE74" s="144"/>
      <c r="BF74" s="145"/>
      <c r="BG74" s="145"/>
      <c r="BH74" s="145"/>
      <c r="BI74" s="145"/>
      <c r="BJ74" s="145"/>
      <c r="BK74" s="145"/>
      <c r="BL74" s="145"/>
      <c r="BM74" s="145"/>
      <c r="BN74" s="145"/>
      <c r="BO74" s="145"/>
      <c r="BP74" s="145"/>
      <c r="BQ74" s="145"/>
      <c r="BR74" s="145"/>
      <c r="BS74" s="145"/>
      <c r="BT74" s="145"/>
      <c r="BU74" s="145"/>
      <c r="BV74" s="145"/>
      <c r="BW74" s="145"/>
      <c r="BX74" s="145"/>
    </row>
    <row r="75" spans="1:76" s="146" customFormat="1" ht="6.95" customHeight="1">
      <c r="A75" s="142"/>
      <c r="B75" s="143"/>
      <c r="C75" s="148"/>
      <c r="D75" s="31"/>
      <c r="E75" s="148" t="s">
        <v>179</v>
      </c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4">
        <v>0</v>
      </c>
      <c r="AZ75" s="144">
        <v>0</v>
      </c>
      <c r="BA75" s="150">
        <f t="shared" si="6"/>
        <v>0</v>
      </c>
      <c r="BB75" s="144">
        <v>0</v>
      </c>
      <c r="BC75" s="144">
        <v>0</v>
      </c>
      <c r="BD75" s="149">
        <f t="shared" si="0"/>
        <v>0</v>
      </c>
      <c r="BE75" s="144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</row>
    <row r="76" spans="1:76" s="146" customFormat="1" ht="6.95" customHeight="1">
      <c r="A76" s="142"/>
      <c r="B76" s="143"/>
      <c r="C76" s="148"/>
      <c r="D76" s="31"/>
      <c r="E76" s="148" t="s">
        <v>180</v>
      </c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4">
        <v>0</v>
      </c>
      <c r="AZ76" s="144">
        <v>0</v>
      </c>
      <c r="BA76" s="150">
        <f t="shared" si="6"/>
        <v>0</v>
      </c>
      <c r="BB76" s="144">
        <v>0</v>
      </c>
      <c r="BC76" s="144">
        <v>0</v>
      </c>
      <c r="BD76" s="149">
        <f t="shared" si="0"/>
        <v>0</v>
      </c>
      <c r="BE76" s="144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</row>
    <row r="77" spans="1:76" s="146" customFormat="1" ht="6.95" customHeight="1">
      <c r="A77" s="142"/>
      <c r="B77" s="143"/>
      <c r="C77" s="148"/>
      <c r="D77" s="31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4"/>
      <c r="AZ77" s="144"/>
      <c r="BA77" s="144"/>
      <c r="BB77" s="144"/>
      <c r="BC77" s="144"/>
      <c r="BD77" s="144"/>
      <c r="BE77" s="144"/>
      <c r="BF77" s="145"/>
      <c r="BG77" s="145"/>
      <c r="BH77" s="145"/>
      <c r="BI77" s="145"/>
      <c r="BJ77" s="145"/>
      <c r="BK77" s="145"/>
      <c r="BL77" s="145"/>
      <c r="BM77" s="145"/>
      <c r="BN77" s="145"/>
      <c r="BO77" s="145"/>
      <c r="BP77" s="145"/>
      <c r="BQ77" s="145"/>
      <c r="BR77" s="145"/>
      <c r="BS77" s="145"/>
      <c r="BT77" s="145"/>
      <c r="BU77" s="145"/>
      <c r="BV77" s="145"/>
      <c r="BW77" s="145"/>
      <c r="BX77" s="145"/>
    </row>
    <row r="78" spans="1:76" s="146" customFormat="1" ht="6.95" customHeight="1">
      <c r="A78" s="142"/>
      <c r="B78" s="143"/>
      <c r="C78" s="148"/>
      <c r="D78" s="165" t="s">
        <v>181</v>
      </c>
      <c r="E78" s="148"/>
      <c r="F78" s="148"/>
      <c r="G78" s="148"/>
      <c r="H78" s="148"/>
      <c r="I78" s="148"/>
      <c r="J78" s="148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9">
        <f>SUM(AY79+AY80+AY81+AY82+AY83+AY84+AY85+AY86+AY87)</f>
        <v>0</v>
      </c>
      <c r="AZ78" s="149">
        <f>SUM(AZ79+AZ80+AZ81+AZ82+AZ83+AZ84+AZ85+AZ86+AZ87)</f>
        <v>0</v>
      </c>
      <c r="BA78" s="149">
        <f>SUM(BA79+BA80+BA81+BA82+BA83+BA84+BA85+BA86+BA87)</f>
        <v>0</v>
      </c>
      <c r="BB78" s="149">
        <f>SUM(BB79+BB80+BB81+BB82+BB83+BB84+BB85+BB86+BB87)</f>
        <v>0</v>
      </c>
      <c r="BC78" s="149">
        <f>SUM(BC79+BC80+BC81+BC82+BC83+BC84+BC85+BC86+BC87)</f>
        <v>0</v>
      </c>
      <c r="BD78" s="149">
        <f t="shared" si="0"/>
        <v>0</v>
      </c>
      <c r="BE78" s="144"/>
      <c r="BF78" s="145"/>
      <c r="BG78" s="145"/>
      <c r="BH78" s="145"/>
      <c r="BI78" s="145"/>
      <c r="BJ78" s="145"/>
      <c r="BK78" s="145"/>
      <c r="BL78" s="145"/>
      <c r="BM78" s="145"/>
      <c r="BN78" s="145"/>
      <c r="BO78" s="145"/>
      <c r="BP78" s="145"/>
      <c r="BQ78" s="145"/>
      <c r="BR78" s="145"/>
      <c r="BS78" s="145"/>
      <c r="BT78" s="145"/>
      <c r="BU78" s="145"/>
      <c r="BV78" s="145"/>
      <c r="BW78" s="145"/>
      <c r="BX78" s="145"/>
    </row>
    <row r="79" spans="1:76" s="146" customFormat="1" ht="6.95" customHeight="1">
      <c r="A79" s="142"/>
      <c r="B79" s="143"/>
      <c r="C79" s="148"/>
      <c r="D79" s="31"/>
      <c r="E79" s="148" t="s">
        <v>182</v>
      </c>
      <c r="F79" s="148"/>
      <c r="G79" s="148"/>
      <c r="H79" s="148"/>
      <c r="I79" s="148"/>
      <c r="J79" s="148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4">
        <v>0</v>
      </c>
      <c r="AZ79" s="144">
        <v>0</v>
      </c>
      <c r="BA79" s="150">
        <f t="shared" ref="BA79:BA87" si="7">SUM(AY79+AZ79)</f>
        <v>0</v>
      </c>
      <c r="BB79" s="144">
        <v>0</v>
      </c>
      <c r="BC79" s="144">
        <v>0</v>
      </c>
      <c r="BD79" s="149">
        <f t="shared" si="0"/>
        <v>0</v>
      </c>
      <c r="BE79" s="144"/>
      <c r="BF79" s="145"/>
      <c r="BG79" s="145"/>
      <c r="BH79" s="145"/>
      <c r="BI79" s="145"/>
      <c r="BJ79" s="145"/>
      <c r="BK79" s="145"/>
      <c r="BL79" s="145"/>
      <c r="BM79" s="145"/>
      <c r="BN79" s="145"/>
      <c r="BO79" s="145"/>
      <c r="BP79" s="145"/>
      <c r="BQ79" s="145"/>
      <c r="BR79" s="145"/>
      <c r="BS79" s="145"/>
      <c r="BT79" s="145"/>
      <c r="BU79" s="145"/>
      <c r="BV79" s="145"/>
      <c r="BW79" s="145"/>
      <c r="BX79" s="145"/>
    </row>
    <row r="80" spans="1:76" s="146" customFormat="1" ht="6.95" customHeight="1">
      <c r="A80" s="142"/>
      <c r="B80" s="143"/>
      <c r="C80" s="148"/>
      <c r="D80" s="31"/>
      <c r="E80" s="148" t="s">
        <v>183</v>
      </c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4">
        <v>0</v>
      </c>
      <c r="AZ80" s="144">
        <v>0</v>
      </c>
      <c r="BA80" s="150">
        <f t="shared" si="7"/>
        <v>0</v>
      </c>
      <c r="BB80" s="144">
        <v>0</v>
      </c>
      <c r="BC80" s="144">
        <v>0</v>
      </c>
      <c r="BD80" s="149">
        <f t="shared" si="0"/>
        <v>0</v>
      </c>
      <c r="BE80" s="144"/>
      <c r="BF80" s="145"/>
      <c r="BG80" s="145"/>
      <c r="BH80" s="145"/>
      <c r="BI80" s="145"/>
      <c r="BJ80" s="145"/>
      <c r="BK80" s="145"/>
      <c r="BL80" s="145"/>
      <c r="BM80" s="145"/>
      <c r="BN80" s="145"/>
      <c r="BO80" s="145"/>
      <c r="BP80" s="145"/>
      <c r="BQ80" s="145"/>
      <c r="BR80" s="145"/>
      <c r="BS80" s="145"/>
      <c r="BT80" s="145"/>
      <c r="BU80" s="145"/>
      <c r="BV80" s="145"/>
      <c r="BW80" s="145"/>
      <c r="BX80" s="145"/>
    </row>
    <row r="81" spans="1:76" s="146" customFormat="1" ht="6.95" customHeight="1">
      <c r="A81" s="142"/>
      <c r="B81" s="143"/>
      <c r="C81" s="148"/>
      <c r="D81" s="31"/>
      <c r="E81" s="148" t="s">
        <v>184</v>
      </c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4">
        <v>0</v>
      </c>
      <c r="AZ81" s="144">
        <v>0</v>
      </c>
      <c r="BA81" s="150">
        <f t="shared" si="7"/>
        <v>0</v>
      </c>
      <c r="BB81" s="144">
        <v>0</v>
      </c>
      <c r="BC81" s="144">
        <v>0</v>
      </c>
      <c r="BD81" s="149">
        <f t="shared" si="0"/>
        <v>0</v>
      </c>
      <c r="BE81" s="144"/>
      <c r="BF81" s="145"/>
      <c r="BG81" s="145"/>
      <c r="BH81" s="145"/>
      <c r="BI81" s="145"/>
      <c r="BJ81" s="145"/>
      <c r="BK81" s="145"/>
      <c r="BL81" s="145"/>
      <c r="BM81" s="145"/>
      <c r="BN81" s="145"/>
      <c r="BO81" s="145"/>
      <c r="BP81" s="145"/>
      <c r="BQ81" s="145"/>
      <c r="BR81" s="145"/>
      <c r="BS81" s="145"/>
      <c r="BT81" s="145"/>
      <c r="BU81" s="145"/>
      <c r="BV81" s="145"/>
      <c r="BW81" s="145"/>
      <c r="BX81" s="145"/>
    </row>
    <row r="82" spans="1:76" s="146" customFormat="1" ht="6.95" customHeight="1">
      <c r="A82" s="142"/>
      <c r="B82" s="143"/>
      <c r="C82" s="148"/>
      <c r="D82" s="31"/>
      <c r="E82" s="148" t="s">
        <v>185</v>
      </c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4">
        <v>0</v>
      </c>
      <c r="AZ82" s="144">
        <v>0</v>
      </c>
      <c r="BA82" s="150">
        <f t="shared" si="7"/>
        <v>0</v>
      </c>
      <c r="BB82" s="144">
        <v>0</v>
      </c>
      <c r="BC82" s="144">
        <v>0</v>
      </c>
      <c r="BD82" s="149">
        <f t="shared" si="0"/>
        <v>0</v>
      </c>
      <c r="BE82" s="144"/>
      <c r="BF82" s="145"/>
      <c r="BG82" s="145"/>
      <c r="BH82" s="145"/>
      <c r="BI82" s="145"/>
      <c r="BJ82" s="145"/>
      <c r="BK82" s="145"/>
      <c r="BL82" s="145"/>
      <c r="BM82" s="145"/>
      <c r="BN82" s="145"/>
      <c r="BO82" s="145"/>
      <c r="BP82" s="145"/>
      <c r="BQ82" s="145"/>
      <c r="BR82" s="145"/>
      <c r="BS82" s="145"/>
      <c r="BT82" s="145"/>
      <c r="BU82" s="145"/>
      <c r="BV82" s="145"/>
      <c r="BW82" s="145"/>
      <c r="BX82" s="145"/>
    </row>
    <row r="83" spans="1:76" s="146" customFormat="1" ht="6.95" customHeight="1">
      <c r="A83" s="142"/>
      <c r="B83" s="143"/>
      <c r="C83" s="148"/>
      <c r="D83" s="31"/>
      <c r="E83" s="148" t="s">
        <v>186</v>
      </c>
      <c r="F83" s="148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4">
        <v>0</v>
      </c>
      <c r="AZ83" s="144">
        <v>0</v>
      </c>
      <c r="BA83" s="150">
        <f t="shared" si="7"/>
        <v>0</v>
      </c>
      <c r="BB83" s="144">
        <v>0</v>
      </c>
      <c r="BC83" s="144">
        <v>0</v>
      </c>
      <c r="BD83" s="149">
        <f t="shared" si="0"/>
        <v>0</v>
      </c>
      <c r="BE83" s="144"/>
      <c r="BF83" s="145"/>
      <c r="BG83" s="145"/>
      <c r="BH83" s="145"/>
      <c r="BI83" s="145"/>
      <c r="BJ83" s="145"/>
      <c r="BK83" s="145"/>
      <c r="BL83" s="145"/>
      <c r="BM83" s="145"/>
      <c r="BN83" s="145"/>
      <c r="BO83" s="145"/>
      <c r="BP83" s="145"/>
      <c r="BQ83" s="145"/>
      <c r="BR83" s="145"/>
      <c r="BS83" s="145"/>
      <c r="BT83" s="145"/>
      <c r="BU83" s="145"/>
      <c r="BV83" s="145"/>
      <c r="BW83" s="145"/>
      <c r="BX83" s="145"/>
    </row>
    <row r="84" spans="1:76" s="146" customFormat="1" ht="6.95" customHeight="1">
      <c r="A84" s="142"/>
      <c r="B84" s="143"/>
      <c r="C84" s="148"/>
      <c r="D84" s="31"/>
      <c r="E84" s="148" t="s">
        <v>187</v>
      </c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4">
        <v>0</v>
      </c>
      <c r="AZ84" s="144">
        <v>0</v>
      </c>
      <c r="BA84" s="150">
        <f t="shared" si="7"/>
        <v>0</v>
      </c>
      <c r="BB84" s="144">
        <v>0</v>
      </c>
      <c r="BC84" s="144">
        <v>0</v>
      </c>
      <c r="BD84" s="149">
        <f t="shared" si="0"/>
        <v>0</v>
      </c>
      <c r="BE84" s="144"/>
      <c r="BF84" s="145"/>
      <c r="BG84" s="145"/>
      <c r="BH84" s="145"/>
      <c r="BI84" s="145"/>
      <c r="BJ84" s="145"/>
      <c r="BK84" s="145"/>
      <c r="BL84" s="145"/>
      <c r="BM84" s="145"/>
      <c r="BN84" s="145"/>
      <c r="BO84" s="145"/>
      <c r="BP84" s="145"/>
      <c r="BQ84" s="145"/>
      <c r="BR84" s="145"/>
      <c r="BS84" s="145"/>
      <c r="BT84" s="145"/>
      <c r="BU84" s="145"/>
      <c r="BV84" s="145"/>
      <c r="BW84" s="145"/>
      <c r="BX84" s="145"/>
    </row>
    <row r="85" spans="1:76" s="146" customFormat="1" ht="6.95" customHeight="1">
      <c r="A85" s="142"/>
      <c r="B85" s="143"/>
      <c r="C85" s="148"/>
      <c r="D85" s="31"/>
      <c r="E85" s="148" t="s">
        <v>188</v>
      </c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4">
        <v>0</v>
      </c>
      <c r="AZ85" s="144">
        <v>0</v>
      </c>
      <c r="BA85" s="150">
        <f t="shared" si="7"/>
        <v>0</v>
      </c>
      <c r="BB85" s="144">
        <v>0</v>
      </c>
      <c r="BC85" s="144">
        <v>0</v>
      </c>
      <c r="BD85" s="149">
        <f t="shared" ref="BD85:BD95" si="8">SUM(BA85-BB85)</f>
        <v>0</v>
      </c>
      <c r="BE85" s="144"/>
      <c r="BF85" s="145"/>
      <c r="BG85" s="145"/>
      <c r="BH85" s="145"/>
      <c r="BI85" s="145"/>
      <c r="BJ85" s="145"/>
      <c r="BK85" s="145"/>
      <c r="BL85" s="145"/>
      <c r="BM85" s="145"/>
      <c r="BN85" s="145"/>
      <c r="BO85" s="145"/>
      <c r="BP85" s="145"/>
      <c r="BQ85" s="145"/>
      <c r="BR85" s="145"/>
      <c r="BS85" s="145"/>
      <c r="BT85" s="145"/>
      <c r="BU85" s="145"/>
      <c r="BV85" s="145"/>
      <c r="BW85" s="145"/>
      <c r="BX85" s="145"/>
    </row>
    <row r="86" spans="1:76" s="146" customFormat="1" ht="6.95" customHeight="1">
      <c r="A86" s="142"/>
      <c r="B86" s="143"/>
      <c r="C86" s="148"/>
      <c r="D86" s="31"/>
      <c r="E86" s="148" t="s">
        <v>189</v>
      </c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4">
        <v>0</v>
      </c>
      <c r="AZ86" s="144">
        <v>0</v>
      </c>
      <c r="BA86" s="150">
        <f t="shared" si="7"/>
        <v>0</v>
      </c>
      <c r="BB86" s="144">
        <v>0</v>
      </c>
      <c r="BC86" s="144">
        <v>0</v>
      </c>
      <c r="BD86" s="149">
        <f t="shared" si="8"/>
        <v>0</v>
      </c>
      <c r="BE86" s="144"/>
      <c r="BF86" s="145"/>
      <c r="BG86" s="145"/>
      <c r="BH86" s="145"/>
      <c r="BI86" s="145"/>
      <c r="BJ86" s="145"/>
      <c r="BK86" s="145"/>
      <c r="BL86" s="145"/>
      <c r="BM86" s="145"/>
      <c r="BN86" s="145"/>
      <c r="BO86" s="145"/>
      <c r="BP86" s="145"/>
      <c r="BQ86" s="145"/>
      <c r="BR86" s="145"/>
      <c r="BS86" s="145"/>
      <c r="BT86" s="145"/>
      <c r="BU86" s="145"/>
      <c r="BV86" s="145"/>
      <c r="BW86" s="145"/>
      <c r="BX86" s="145"/>
    </row>
    <row r="87" spans="1:76" s="146" customFormat="1" ht="6.95" customHeight="1">
      <c r="A87" s="142"/>
      <c r="B87" s="143"/>
      <c r="C87" s="148"/>
      <c r="D87" s="31"/>
      <c r="E87" s="148" t="s">
        <v>190</v>
      </c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4">
        <v>0</v>
      </c>
      <c r="AZ87" s="144">
        <v>0</v>
      </c>
      <c r="BA87" s="150">
        <f t="shared" si="7"/>
        <v>0</v>
      </c>
      <c r="BB87" s="144">
        <v>0</v>
      </c>
      <c r="BC87" s="144">
        <v>0</v>
      </c>
      <c r="BD87" s="149">
        <f t="shared" si="8"/>
        <v>0</v>
      </c>
      <c r="BE87" s="144"/>
      <c r="BF87" s="145"/>
      <c r="BG87" s="145"/>
      <c r="BH87" s="145"/>
      <c r="BI87" s="145"/>
      <c r="BJ87" s="145"/>
      <c r="BK87" s="145"/>
      <c r="BL87" s="145"/>
      <c r="BM87" s="145"/>
      <c r="BN87" s="145"/>
      <c r="BO87" s="145"/>
      <c r="BP87" s="145"/>
      <c r="BQ87" s="145"/>
      <c r="BR87" s="145"/>
      <c r="BS87" s="145"/>
      <c r="BT87" s="145"/>
      <c r="BU87" s="145"/>
      <c r="BV87" s="145"/>
      <c r="BW87" s="145"/>
      <c r="BX87" s="145"/>
    </row>
    <row r="88" spans="1:76" s="146" customFormat="1" ht="6.95" customHeight="1">
      <c r="A88" s="142"/>
      <c r="B88" s="143"/>
      <c r="C88" s="148"/>
      <c r="D88" s="31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4"/>
      <c r="AZ88" s="144"/>
      <c r="BA88" s="144"/>
      <c r="BB88" s="144"/>
      <c r="BC88" s="144"/>
      <c r="BD88" s="144"/>
      <c r="BE88" s="144"/>
      <c r="BF88" s="145"/>
      <c r="BG88" s="145"/>
      <c r="BH88" s="145"/>
      <c r="BI88" s="145"/>
      <c r="BJ88" s="145"/>
      <c r="BK88" s="145"/>
      <c r="BL88" s="145"/>
      <c r="BM88" s="145"/>
      <c r="BN88" s="145"/>
      <c r="BO88" s="145"/>
      <c r="BP88" s="145"/>
      <c r="BQ88" s="145"/>
      <c r="BR88" s="145"/>
      <c r="BS88" s="145"/>
      <c r="BT88" s="145"/>
      <c r="BU88" s="145"/>
      <c r="BV88" s="145"/>
      <c r="BW88" s="145"/>
      <c r="BX88" s="145"/>
    </row>
    <row r="89" spans="1:76" s="146" customFormat="1" ht="6.95" customHeight="1">
      <c r="A89" s="142"/>
      <c r="B89" s="143"/>
      <c r="C89" s="148"/>
      <c r="D89" s="165" t="s">
        <v>191</v>
      </c>
      <c r="E89" s="148"/>
      <c r="F89" s="148"/>
      <c r="G89" s="148"/>
      <c r="H89" s="148"/>
      <c r="I89" s="148"/>
      <c r="J89" s="148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9">
        <f>SUM(AY90+AY91+AY92+AY93)</f>
        <v>0</v>
      </c>
      <c r="AZ89" s="149">
        <f>SUM(AZ90+AZ91+AZ92+AZ93)</f>
        <v>0</v>
      </c>
      <c r="BA89" s="149">
        <f>SUM(BA90+BA91+BA92+BA93)</f>
        <v>0</v>
      </c>
      <c r="BB89" s="149">
        <f>SUM(BB90+BB91+BB92+BB93)</f>
        <v>0</v>
      </c>
      <c r="BC89" s="149">
        <f>SUM(BC90+BC91+BC92+BC93)</f>
        <v>0</v>
      </c>
      <c r="BD89" s="149">
        <f t="shared" si="8"/>
        <v>0</v>
      </c>
      <c r="BE89" s="144"/>
      <c r="BF89" s="145"/>
      <c r="BG89" s="145"/>
      <c r="BH89" s="145"/>
      <c r="BI89" s="145"/>
      <c r="BJ89" s="145"/>
      <c r="BK89" s="145"/>
      <c r="BL89" s="145"/>
      <c r="BM89" s="145"/>
      <c r="BN89" s="145"/>
      <c r="BO89" s="145"/>
      <c r="BP89" s="145"/>
      <c r="BQ89" s="145"/>
      <c r="BR89" s="145"/>
      <c r="BS89" s="145"/>
      <c r="BT89" s="145"/>
      <c r="BU89" s="145"/>
      <c r="BV89" s="145"/>
      <c r="BW89" s="145"/>
      <c r="BX89" s="145"/>
    </row>
    <row r="90" spans="1:76" s="146" customFormat="1" ht="6.95" customHeight="1">
      <c r="A90" s="142"/>
      <c r="B90" s="143"/>
      <c r="C90" s="148"/>
      <c r="D90" s="31"/>
      <c r="E90" s="148" t="s">
        <v>192</v>
      </c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4">
        <v>0</v>
      </c>
      <c r="AZ90" s="144">
        <v>0</v>
      </c>
      <c r="BA90" s="150">
        <f t="shared" ref="BA90:BA93" si="9">SUM(AY90+AZ90)</f>
        <v>0</v>
      </c>
      <c r="BB90" s="144">
        <v>0</v>
      </c>
      <c r="BC90" s="144">
        <v>0</v>
      </c>
      <c r="BD90" s="149">
        <f t="shared" si="8"/>
        <v>0</v>
      </c>
      <c r="BE90" s="144"/>
      <c r="BF90" s="145"/>
      <c r="BG90" s="145"/>
      <c r="BH90" s="145"/>
      <c r="BI90" s="145"/>
      <c r="BJ90" s="145"/>
      <c r="BK90" s="145"/>
      <c r="BL90" s="145"/>
      <c r="BM90" s="145"/>
      <c r="BN90" s="145"/>
      <c r="BO90" s="145"/>
      <c r="BP90" s="145"/>
      <c r="BQ90" s="145"/>
      <c r="BR90" s="145"/>
      <c r="BS90" s="145"/>
      <c r="BT90" s="145"/>
      <c r="BU90" s="145"/>
      <c r="BV90" s="145"/>
      <c r="BW90" s="145"/>
      <c r="BX90" s="145"/>
    </row>
    <row r="91" spans="1:76" s="146" customFormat="1" ht="6.95" customHeight="1">
      <c r="A91" s="142"/>
      <c r="B91" s="143"/>
      <c r="C91" s="148"/>
      <c r="D91" s="31"/>
      <c r="E91" s="148" t="s">
        <v>193</v>
      </c>
      <c r="F91" s="148"/>
      <c r="G91" s="148"/>
      <c r="H91" s="148"/>
      <c r="I91" s="148"/>
      <c r="J91" s="148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4">
        <v>0</v>
      </c>
      <c r="AZ91" s="144">
        <v>0</v>
      </c>
      <c r="BA91" s="150">
        <f t="shared" si="9"/>
        <v>0</v>
      </c>
      <c r="BB91" s="144">
        <v>0</v>
      </c>
      <c r="BC91" s="144">
        <v>0</v>
      </c>
      <c r="BD91" s="149">
        <f t="shared" si="8"/>
        <v>0</v>
      </c>
      <c r="BE91" s="152"/>
      <c r="BF91" s="145"/>
      <c r="BG91" s="145"/>
      <c r="BH91" s="145"/>
      <c r="BI91" s="145"/>
      <c r="BJ91" s="145"/>
      <c r="BK91" s="145"/>
      <c r="BL91" s="145"/>
      <c r="BM91" s="145"/>
      <c r="BN91" s="145"/>
      <c r="BO91" s="145"/>
      <c r="BP91" s="145"/>
      <c r="BQ91" s="145"/>
      <c r="BR91" s="145"/>
      <c r="BS91" s="145"/>
      <c r="BT91" s="145"/>
      <c r="BU91" s="145"/>
      <c r="BV91" s="145"/>
      <c r="BW91" s="145"/>
      <c r="BX91" s="145"/>
    </row>
    <row r="92" spans="1:76" s="146" customFormat="1" ht="6.95" customHeight="1">
      <c r="A92" s="142"/>
      <c r="B92" s="143"/>
      <c r="C92" s="147"/>
      <c r="D92" s="31"/>
      <c r="E92" s="148" t="s">
        <v>194</v>
      </c>
      <c r="F92" s="148"/>
      <c r="G92" s="148"/>
      <c r="H92" s="148"/>
      <c r="I92" s="148"/>
      <c r="J92" s="148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4">
        <v>0</v>
      </c>
      <c r="AZ92" s="144">
        <v>0</v>
      </c>
      <c r="BA92" s="150">
        <f t="shared" si="9"/>
        <v>0</v>
      </c>
      <c r="BB92" s="144">
        <v>0</v>
      </c>
      <c r="BC92" s="144">
        <v>0</v>
      </c>
      <c r="BD92" s="149">
        <f t="shared" si="8"/>
        <v>0</v>
      </c>
      <c r="BE92" s="144"/>
      <c r="BF92" s="145"/>
      <c r="BG92" s="145"/>
      <c r="BH92" s="145"/>
      <c r="BI92" s="145"/>
      <c r="BJ92" s="145"/>
      <c r="BK92" s="145"/>
      <c r="BL92" s="145"/>
      <c r="BM92" s="145"/>
      <c r="BN92" s="145"/>
      <c r="BO92" s="145"/>
      <c r="BP92" s="145"/>
      <c r="BQ92" s="145"/>
      <c r="BR92" s="145"/>
      <c r="BS92" s="145"/>
      <c r="BT92" s="145"/>
      <c r="BU92" s="145"/>
      <c r="BV92" s="145"/>
      <c r="BW92" s="145"/>
      <c r="BX92" s="145"/>
    </row>
    <row r="93" spans="1:76" s="146" customFormat="1" ht="6.95" customHeight="1">
      <c r="A93" s="142"/>
      <c r="B93" s="143"/>
      <c r="C93" s="147"/>
      <c r="D93" s="31"/>
      <c r="E93" s="148" t="s">
        <v>195</v>
      </c>
      <c r="F93" s="148"/>
      <c r="G93" s="148"/>
      <c r="H93" s="148"/>
      <c r="I93" s="148"/>
      <c r="J93" s="148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4">
        <v>0</v>
      </c>
      <c r="AZ93" s="144">
        <v>0</v>
      </c>
      <c r="BA93" s="150">
        <f t="shared" si="9"/>
        <v>0</v>
      </c>
      <c r="BB93" s="144">
        <v>0</v>
      </c>
      <c r="BC93" s="144">
        <v>0</v>
      </c>
      <c r="BD93" s="149">
        <f t="shared" si="8"/>
        <v>0</v>
      </c>
      <c r="BE93" s="144"/>
      <c r="BF93" s="145"/>
      <c r="BG93" s="145"/>
      <c r="BH93" s="145"/>
      <c r="BI93" s="145"/>
      <c r="BJ93" s="145"/>
      <c r="BK93" s="145"/>
      <c r="BL93" s="145"/>
      <c r="BM93" s="145"/>
      <c r="BN93" s="145"/>
      <c r="BO93" s="145"/>
      <c r="BP93" s="145"/>
      <c r="BQ93" s="145"/>
      <c r="BR93" s="145"/>
      <c r="BS93" s="145"/>
      <c r="BT93" s="145"/>
      <c r="BU93" s="145"/>
      <c r="BV93" s="145"/>
      <c r="BW93" s="145"/>
      <c r="BX93" s="145"/>
    </row>
    <row r="94" spans="1:76" s="146" customFormat="1" ht="6.95" customHeight="1" thickBot="1">
      <c r="A94" s="142"/>
      <c r="B94" s="143"/>
      <c r="C94" s="147"/>
      <c r="D94" s="31"/>
      <c r="E94" s="148"/>
      <c r="F94" s="148"/>
      <c r="G94" s="148"/>
      <c r="H94" s="148"/>
      <c r="I94" s="148"/>
      <c r="J94" s="148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4"/>
      <c r="AZ94" s="144"/>
      <c r="BA94" s="144"/>
      <c r="BB94" s="144"/>
      <c r="BC94" s="144"/>
      <c r="BD94" s="144"/>
      <c r="BE94" s="144"/>
      <c r="BF94" s="145"/>
      <c r="BG94" s="145"/>
      <c r="BH94" s="145"/>
      <c r="BI94" s="145"/>
      <c r="BJ94" s="145"/>
      <c r="BK94" s="145"/>
      <c r="BL94" s="145"/>
      <c r="BM94" s="145"/>
      <c r="BN94" s="145"/>
      <c r="BO94" s="145"/>
      <c r="BP94" s="145"/>
      <c r="BQ94" s="145"/>
      <c r="BR94" s="145"/>
      <c r="BS94" s="145"/>
      <c r="BT94" s="145"/>
      <c r="BU94" s="145"/>
      <c r="BV94" s="145"/>
      <c r="BW94" s="145"/>
      <c r="BX94" s="145"/>
    </row>
    <row r="95" spans="1:76" s="146" customFormat="1" ht="6.95" customHeight="1" thickTop="1">
      <c r="A95" s="142"/>
      <c r="B95" s="143"/>
      <c r="C95" s="153" t="s">
        <v>151</v>
      </c>
      <c r="D95" s="53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5">
        <f>SUM(AY19+AY57)</f>
        <v>2244433169</v>
      </c>
      <c r="AZ95" s="155">
        <f>SUM(AZ19+AZ57)</f>
        <v>0</v>
      </c>
      <c r="BA95" s="155">
        <f>SUM(BA19+BA57)</f>
        <v>2244433169</v>
      </c>
      <c r="BB95" s="155">
        <f>SUM(BB19+BB57)</f>
        <v>1656274096.2</v>
      </c>
      <c r="BC95" s="155">
        <f>SUM(BC19+BC57)</f>
        <v>1656274096.2</v>
      </c>
      <c r="BD95" s="155">
        <f t="shared" si="8"/>
        <v>588159072.79999995</v>
      </c>
      <c r="BE95" s="144"/>
      <c r="BF95" s="145"/>
      <c r="BG95" s="145"/>
      <c r="BH95" s="145"/>
      <c r="BI95" s="145"/>
      <c r="BJ95" s="145"/>
      <c r="BK95" s="145"/>
      <c r="BL95" s="145"/>
      <c r="BM95" s="145"/>
      <c r="BN95" s="145"/>
      <c r="BO95" s="145"/>
      <c r="BP95" s="145"/>
      <c r="BQ95" s="145"/>
      <c r="BR95" s="145"/>
      <c r="BS95" s="145"/>
      <c r="BT95" s="145"/>
      <c r="BU95" s="145"/>
      <c r="BV95" s="145"/>
      <c r="BW95" s="145"/>
      <c r="BX95" s="145"/>
    </row>
    <row r="96" spans="1:76" s="146" customFormat="1" ht="6.95" customHeight="1">
      <c r="A96" s="142"/>
      <c r="B96" s="143"/>
      <c r="C96" s="49"/>
      <c r="D96" s="49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  <c r="AG96" s="143"/>
      <c r="AH96" s="143"/>
      <c r="AI96" s="143"/>
      <c r="AJ96" s="143"/>
      <c r="AK96" s="143"/>
      <c r="AL96" s="143"/>
      <c r="AM96" s="143"/>
      <c r="AN96" s="143"/>
      <c r="AO96" s="143"/>
      <c r="AP96" s="143"/>
      <c r="AQ96" s="143"/>
      <c r="AR96" s="143"/>
      <c r="AS96" s="143"/>
      <c r="AT96" s="143"/>
      <c r="AU96" s="143"/>
      <c r="AV96" s="143"/>
      <c r="AW96" s="143"/>
      <c r="AX96" s="143"/>
      <c r="AY96" s="144"/>
      <c r="AZ96" s="144"/>
      <c r="BA96" s="144"/>
      <c r="BB96" s="144"/>
      <c r="BC96" s="144"/>
      <c r="BD96" s="144"/>
      <c r="BE96" s="144"/>
      <c r="BF96" s="145"/>
      <c r="BG96" s="145"/>
      <c r="BH96" s="145"/>
      <c r="BI96" s="145"/>
      <c r="BJ96" s="145"/>
      <c r="BK96" s="145"/>
      <c r="BL96" s="145"/>
      <c r="BM96" s="145"/>
      <c r="BN96" s="145"/>
      <c r="BO96" s="145"/>
      <c r="BP96" s="145"/>
      <c r="BQ96" s="145"/>
      <c r="BR96" s="145"/>
      <c r="BS96" s="145"/>
      <c r="BT96" s="145"/>
      <c r="BU96" s="145"/>
      <c r="BV96" s="145"/>
      <c r="BW96" s="145"/>
      <c r="BX96" s="145"/>
    </row>
    <row r="97" spans="1:76" s="146" customFormat="1" ht="6.95" customHeight="1">
      <c r="A97" s="145"/>
      <c r="B97" s="158"/>
      <c r="C97" s="159"/>
      <c r="D97" s="54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  <c r="Y97" s="158"/>
      <c r="Z97" s="158"/>
      <c r="AA97" s="158"/>
      <c r="AB97" s="158"/>
      <c r="AC97" s="158"/>
      <c r="AD97" s="158"/>
      <c r="AE97" s="158"/>
      <c r="AF97" s="158"/>
      <c r="AG97" s="158"/>
      <c r="AH97" s="158"/>
      <c r="AI97" s="158"/>
      <c r="AJ97" s="158"/>
      <c r="AK97" s="158"/>
      <c r="AL97" s="158"/>
      <c r="AM97" s="158"/>
      <c r="AN97" s="158"/>
      <c r="AO97" s="158"/>
      <c r="AP97" s="158"/>
      <c r="AQ97" s="158"/>
      <c r="AR97" s="158"/>
      <c r="AS97" s="158"/>
      <c r="AT97" s="158"/>
      <c r="AU97" s="158"/>
      <c r="AV97" s="158"/>
      <c r="AW97" s="158"/>
      <c r="AX97" s="158"/>
      <c r="AY97" s="160"/>
      <c r="AZ97" s="160"/>
      <c r="BA97" s="160"/>
      <c r="BB97" s="160"/>
      <c r="BC97" s="160"/>
      <c r="BD97" s="160"/>
      <c r="BE97" s="158"/>
      <c r="BF97" s="145"/>
      <c r="BG97" s="145"/>
      <c r="BH97" s="145"/>
      <c r="BI97" s="145"/>
      <c r="BJ97" s="145"/>
      <c r="BK97" s="145"/>
      <c r="BL97" s="145"/>
      <c r="BM97" s="145"/>
      <c r="BN97" s="145"/>
      <c r="BO97" s="145"/>
      <c r="BP97" s="145"/>
      <c r="BQ97" s="145"/>
      <c r="BR97" s="145"/>
      <c r="BS97" s="145"/>
      <c r="BT97" s="145"/>
      <c r="BU97" s="145"/>
      <c r="BV97" s="145"/>
      <c r="BW97" s="145"/>
      <c r="BX97" s="145"/>
    </row>
    <row r="98" spans="1:76" s="146" customFormat="1" ht="6.95" customHeight="1">
      <c r="A98" s="145"/>
      <c r="B98" s="143"/>
      <c r="C98" s="156"/>
      <c r="D98" s="49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/>
      <c r="AN98" s="143"/>
      <c r="AO98" s="143"/>
      <c r="AP98" s="143"/>
      <c r="AQ98" s="143"/>
      <c r="AR98" s="143"/>
      <c r="AS98" s="143"/>
      <c r="AT98" s="143"/>
      <c r="AU98" s="143"/>
      <c r="AV98" s="143"/>
      <c r="AW98" s="143"/>
      <c r="AX98" s="143"/>
      <c r="AY98" s="157"/>
      <c r="AZ98" s="157"/>
      <c r="BA98" s="157"/>
      <c r="BB98" s="157"/>
      <c r="BC98" s="157"/>
      <c r="BD98" s="157"/>
      <c r="BE98" s="143"/>
      <c r="BF98" s="145"/>
      <c r="BG98" s="145"/>
      <c r="BH98" s="145"/>
      <c r="BI98" s="145"/>
      <c r="BJ98" s="145"/>
      <c r="BK98" s="145"/>
      <c r="BL98" s="145"/>
      <c r="BM98" s="145"/>
      <c r="BN98" s="145"/>
      <c r="BO98" s="145"/>
      <c r="BP98" s="145"/>
      <c r="BQ98" s="145"/>
      <c r="BR98" s="145"/>
      <c r="BS98" s="145"/>
      <c r="BT98" s="145"/>
      <c r="BU98" s="145"/>
      <c r="BV98" s="145"/>
      <c r="BW98" s="145"/>
      <c r="BX98" s="145"/>
    </row>
    <row r="99" spans="1:76" s="146" customFormat="1" ht="6.95" customHeight="1">
      <c r="A99" s="145"/>
      <c r="B99" s="143"/>
      <c r="C99" s="156"/>
      <c r="D99" s="49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/>
      <c r="AN99" s="143"/>
      <c r="AO99" s="143"/>
      <c r="AP99" s="143"/>
      <c r="AQ99" s="143"/>
      <c r="AR99" s="143"/>
      <c r="AS99" s="143"/>
      <c r="AT99" s="143"/>
      <c r="AU99" s="143"/>
      <c r="AV99" s="143"/>
      <c r="AW99" s="143"/>
      <c r="AX99" s="143"/>
      <c r="AY99" s="157"/>
      <c r="AZ99" s="157"/>
      <c r="BA99" s="157"/>
      <c r="BB99" s="157"/>
      <c r="BC99" s="157"/>
      <c r="BD99" s="157"/>
      <c r="BE99" s="143"/>
      <c r="BF99" s="145"/>
      <c r="BG99" s="145"/>
      <c r="BH99" s="145"/>
      <c r="BI99" s="145"/>
      <c r="BJ99" s="145"/>
      <c r="BK99" s="145"/>
      <c r="BL99" s="145"/>
      <c r="BM99" s="145"/>
      <c r="BN99" s="145"/>
      <c r="BO99" s="145"/>
      <c r="BP99" s="145"/>
      <c r="BQ99" s="145"/>
      <c r="BR99" s="145"/>
      <c r="BS99" s="145"/>
      <c r="BT99" s="145"/>
      <c r="BU99" s="145"/>
      <c r="BV99" s="145"/>
      <c r="BW99" s="145"/>
      <c r="BX99" s="145"/>
    </row>
    <row r="100" spans="1:76" s="146" customFormat="1" ht="6.95" customHeight="1">
      <c r="A100" s="145"/>
      <c r="B100" s="143"/>
      <c r="C100" s="156"/>
      <c r="D100" s="49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/>
      <c r="AN100" s="143"/>
      <c r="AO100" s="143"/>
      <c r="AP100" s="143"/>
      <c r="AQ100" s="143"/>
      <c r="AR100" s="143"/>
      <c r="AS100" s="143"/>
      <c r="AT100" s="143"/>
      <c r="AU100" s="143"/>
      <c r="AV100" s="143"/>
      <c r="AW100" s="143"/>
      <c r="AX100" s="143"/>
      <c r="AY100" s="157"/>
      <c r="AZ100" s="157"/>
      <c r="BA100" s="157"/>
      <c r="BB100" s="157"/>
      <c r="BC100" s="157"/>
      <c r="BD100" s="157"/>
      <c r="BE100" s="143"/>
      <c r="BF100" s="145"/>
      <c r="BG100" s="145"/>
      <c r="BH100" s="145"/>
      <c r="BI100" s="145"/>
      <c r="BJ100" s="145"/>
      <c r="BK100" s="145"/>
      <c r="BL100" s="145"/>
      <c r="BM100" s="145"/>
      <c r="BN100" s="145"/>
      <c r="BO100" s="145"/>
      <c r="BP100" s="145"/>
      <c r="BQ100" s="145"/>
      <c r="BR100" s="145"/>
      <c r="BS100" s="145"/>
      <c r="BT100" s="145"/>
      <c r="BU100" s="145"/>
      <c r="BV100" s="145"/>
      <c r="BW100" s="145"/>
      <c r="BX100" s="145"/>
    </row>
    <row r="101" spans="1:76" s="146" customFormat="1" ht="6.95" customHeight="1">
      <c r="A101" s="145"/>
      <c r="B101" s="143"/>
      <c r="C101" s="156"/>
      <c r="D101" s="49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/>
      <c r="AN101" s="143"/>
      <c r="AO101" s="143"/>
      <c r="AP101" s="143"/>
      <c r="AQ101" s="143"/>
      <c r="AR101" s="143"/>
      <c r="AS101" s="143"/>
      <c r="AT101" s="143"/>
      <c r="AU101" s="143"/>
      <c r="AV101" s="143"/>
      <c r="AW101" s="143"/>
      <c r="AX101" s="143"/>
      <c r="AY101" s="157"/>
      <c r="AZ101" s="157"/>
      <c r="BA101" s="157"/>
      <c r="BB101" s="157"/>
      <c r="BC101" s="157"/>
      <c r="BD101" s="157"/>
      <c r="BE101" s="143"/>
      <c r="BF101" s="145"/>
      <c r="BG101" s="145"/>
      <c r="BH101" s="145"/>
      <c r="BI101" s="145"/>
      <c r="BJ101" s="145"/>
      <c r="BK101" s="145"/>
      <c r="BL101" s="145"/>
      <c r="BM101" s="145"/>
      <c r="BN101" s="145"/>
      <c r="BO101" s="145"/>
      <c r="BP101" s="145"/>
      <c r="BQ101" s="145"/>
      <c r="BR101" s="145"/>
      <c r="BS101" s="145"/>
      <c r="BT101" s="145"/>
      <c r="BU101" s="145"/>
      <c r="BV101" s="145"/>
      <c r="BW101" s="145"/>
      <c r="BX101" s="145"/>
    </row>
    <row r="102" spans="1:76" s="146" customFormat="1" ht="6.95" customHeight="1">
      <c r="A102" s="145"/>
      <c r="B102" s="143"/>
      <c r="C102" s="156"/>
      <c r="D102" s="49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  <c r="Z102" s="143"/>
      <c r="AA102" s="143"/>
      <c r="AB102" s="143"/>
      <c r="AC102" s="143"/>
      <c r="AD102" s="143"/>
      <c r="AE102" s="143"/>
      <c r="AF102" s="143"/>
      <c r="AG102" s="143"/>
      <c r="AH102" s="143"/>
      <c r="AI102" s="143"/>
      <c r="AJ102" s="143"/>
      <c r="AK102" s="143"/>
      <c r="AL102" s="143"/>
      <c r="AM102" s="143"/>
      <c r="AN102" s="143"/>
      <c r="AO102" s="143"/>
      <c r="AP102" s="143"/>
      <c r="AQ102" s="143"/>
      <c r="AR102" s="143"/>
      <c r="AS102" s="143"/>
      <c r="AT102" s="143"/>
      <c r="AU102" s="143"/>
      <c r="AV102" s="143"/>
      <c r="AW102" s="143"/>
      <c r="AX102" s="143"/>
      <c r="AY102" s="157"/>
      <c r="AZ102" s="157"/>
      <c r="BA102" s="157"/>
      <c r="BB102" s="157"/>
      <c r="BC102" s="157"/>
      <c r="BD102" s="157"/>
      <c r="BE102" s="143"/>
      <c r="BF102" s="145"/>
      <c r="BG102" s="145"/>
      <c r="BH102" s="145"/>
      <c r="BI102" s="145"/>
      <c r="BJ102" s="145"/>
      <c r="BK102" s="145"/>
      <c r="BL102" s="145"/>
      <c r="BM102" s="145"/>
      <c r="BN102" s="145"/>
      <c r="BO102" s="145"/>
      <c r="BP102" s="145"/>
      <c r="BQ102" s="145"/>
      <c r="BR102" s="145"/>
      <c r="BS102" s="145"/>
      <c r="BT102" s="145"/>
      <c r="BU102" s="145"/>
      <c r="BV102" s="145"/>
      <c r="BW102" s="145"/>
      <c r="BX102" s="145"/>
    </row>
    <row r="103" spans="1:76" s="146" customFormat="1" ht="6.95" customHeight="1">
      <c r="A103" s="145"/>
      <c r="B103" s="143"/>
      <c r="C103" s="161" t="s">
        <v>258</v>
      </c>
      <c r="D103" s="49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3"/>
      <c r="AM103" s="143"/>
      <c r="AN103" s="143"/>
      <c r="AO103" s="143"/>
      <c r="AP103" s="143"/>
      <c r="AQ103" s="143"/>
      <c r="AR103" s="143"/>
      <c r="AS103" s="143"/>
      <c r="AT103" s="143"/>
      <c r="AU103" s="143"/>
      <c r="AV103" s="143"/>
      <c r="AW103" s="143"/>
      <c r="AX103" s="143"/>
      <c r="AY103" s="157"/>
      <c r="AZ103" s="157"/>
      <c r="BA103" s="157"/>
      <c r="BB103" s="157"/>
      <c r="BC103" s="157"/>
      <c r="BD103" s="157"/>
      <c r="BE103" s="143"/>
      <c r="BF103" s="145"/>
      <c r="BG103" s="145"/>
      <c r="BH103" s="145"/>
      <c r="BI103" s="145"/>
      <c r="BJ103" s="145"/>
      <c r="BK103" s="145"/>
      <c r="BL103" s="145"/>
      <c r="BM103" s="145"/>
      <c r="BN103" s="145"/>
      <c r="BO103" s="145"/>
      <c r="BP103" s="145"/>
      <c r="BQ103" s="145"/>
      <c r="BR103" s="145"/>
      <c r="BS103" s="145"/>
      <c r="BT103" s="145"/>
      <c r="BU103" s="145"/>
      <c r="BV103" s="145"/>
      <c r="BW103" s="145"/>
      <c r="BX103" s="145"/>
    </row>
    <row r="104" spans="1:76" s="146" customFormat="1" ht="6.95" customHeight="1">
      <c r="A104" s="145"/>
      <c r="B104" s="143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57"/>
      <c r="AZ104" s="157"/>
      <c r="BA104" s="157"/>
      <c r="BB104" s="157"/>
      <c r="BC104" s="157"/>
      <c r="BD104" s="157"/>
      <c r="BE104" s="143"/>
      <c r="BF104" s="145"/>
      <c r="BG104" s="145"/>
      <c r="BH104" s="145"/>
      <c r="BI104" s="145"/>
      <c r="BJ104" s="145"/>
      <c r="BK104" s="145"/>
      <c r="BL104" s="145"/>
      <c r="BM104" s="145"/>
      <c r="BN104" s="145"/>
      <c r="BO104" s="145"/>
      <c r="BP104" s="145"/>
      <c r="BQ104" s="145"/>
      <c r="BR104" s="145"/>
      <c r="BS104" s="145"/>
      <c r="BT104" s="145"/>
      <c r="BU104" s="145"/>
      <c r="BV104" s="145"/>
      <c r="BW104" s="145"/>
      <c r="BX104" s="145"/>
    </row>
    <row r="105" spans="1:76" s="146" customFormat="1" ht="6.95" customHeight="1">
      <c r="A105" s="145"/>
      <c r="B105" s="147" t="s">
        <v>196</v>
      </c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3"/>
      <c r="AM105" s="143"/>
      <c r="AN105" s="143"/>
      <c r="AO105" s="143"/>
      <c r="AP105" s="143"/>
      <c r="AQ105" s="143"/>
      <c r="AR105" s="143"/>
      <c r="AS105" s="143"/>
      <c r="AT105" s="143"/>
      <c r="AU105" s="143"/>
      <c r="AV105" s="143"/>
      <c r="AW105" s="143"/>
      <c r="AX105" s="143"/>
      <c r="AY105" s="157"/>
      <c r="AZ105" s="157"/>
      <c r="BA105" s="157"/>
      <c r="BB105" s="157"/>
      <c r="BC105" s="157"/>
      <c r="BD105" s="157"/>
      <c r="BE105" s="162"/>
      <c r="BF105" s="145"/>
      <c r="BG105" s="145"/>
      <c r="BH105" s="145"/>
      <c r="BI105" s="145"/>
      <c r="BJ105" s="145"/>
      <c r="BK105" s="145"/>
      <c r="BL105" s="145"/>
      <c r="BM105" s="145"/>
      <c r="BN105" s="145"/>
      <c r="BO105" s="145"/>
      <c r="BP105" s="145"/>
      <c r="BQ105" s="145"/>
      <c r="BR105" s="145"/>
      <c r="BS105" s="145"/>
      <c r="BT105" s="145"/>
      <c r="BU105" s="145"/>
      <c r="BV105" s="145"/>
      <c r="BW105" s="145"/>
      <c r="BX105" s="145"/>
    </row>
    <row r="106" spans="1:76" s="136" customFormat="1" ht="11.25">
      <c r="A106" s="135"/>
      <c r="BF106" s="135"/>
      <c r="BG106" s="135"/>
      <c r="BH106" s="135"/>
      <c r="BI106" s="135"/>
      <c r="BJ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</row>
    <row r="107" spans="1:76" s="136" customFormat="1" ht="11.25">
      <c r="A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</row>
    <row r="108" spans="1:76" s="136" customFormat="1" ht="11.25">
      <c r="A108" s="135"/>
      <c r="BF108" s="135"/>
      <c r="BG108" s="135"/>
      <c r="BH108" s="135"/>
      <c r="BI108" s="135"/>
      <c r="BJ108" s="135"/>
      <c r="BK108" s="135"/>
      <c r="BL108" s="135"/>
      <c r="BM108" s="135"/>
      <c r="BN108" s="135"/>
      <c r="BO108" s="135"/>
      <c r="BP108" s="135"/>
      <c r="BQ108" s="135"/>
      <c r="BR108" s="135"/>
      <c r="BS108" s="135"/>
      <c r="BT108" s="135"/>
      <c r="BU108" s="135"/>
      <c r="BV108" s="135"/>
      <c r="BW108" s="135"/>
      <c r="BX108" s="135"/>
    </row>
    <row r="109" spans="1:76" s="136" customFormat="1" ht="11.25">
      <c r="A109" s="135"/>
      <c r="BF109" s="135"/>
      <c r="BG109" s="135"/>
      <c r="BH109" s="135"/>
      <c r="BI109" s="135"/>
      <c r="BJ109" s="135"/>
      <c r="BK109" s="135"/>
      <c r="BL109" s="135"/>
      <c r="BM109" s="135"/>
      <c r="BN109" s="135"/>
      <c r="BO109" s="135"/>
      <c r="BP109" s="135"/>
      <c r="BQ109" s="135"/>
      <c r="BR109" s="135"/>
      <c r="BS109" s="135"/>
      <c r="BT109" s="135"/>
      <c r="BU109" s="135"/>
      <c r="BV109" s="135"/>
      <c r="BW109" s="135"/>
      <c r="BX109" s="135"/>
    </row>
    <row r="110" spans="1:76" s="136" customFormat="1" ht="11.25">
      <c r="A110" s="135"/>
      <c r="BF110" s="135"/>
      <c r="BG110" s="135"/>
      <c r="BH110" s="135"/>
      <c r="BI110" s="135"/>
      <c r="BJ110" s="135"/>
      <c r="BK110" s="135"/>
      <c r="BL110" s="135"/>
      <c r="BM110" s="135"/>
      <c r="BN110" s="135"/>
      <c r="BO110" s="135"/>
      <c r="BP110" s="135"/>
      <c r="BQ110" s="135"/>
      <c r="BR110" s="135"/>
      <c r="BS110" s="135"/>
      <c r="BT110" s="135"/>
      <c r="BU110" s="135"/>
      <c r="BV110" s="135"/>
      <c r="BW110" s="135"/>
      <c r="BX110" s="135"/>
    </row>
    <row r="111" spans="1:76" s="136" customFormat="1" ht="11.25">
      <c r="A111" s="135"/>
      <c r="BF111" s="135"/>
      <c r="BG111" s="135"/>
      <c r="BH111" s="135"/>
      <c r="BI111" s="135"/>
      <c r="BJ111" s="135"/>
      <c r="BK111" s="135"/>
      <c r="BL111" s="135"/>
      <c r="BM111" s="135"/>
      <c r="BN111" s="135"/>
      <c r="BO111" s="135"/>
      <c r="BP111" s="135"/>
      <c r="BQ111" s="135"/>
      <c r="BR111" s="135"/>
      <c r="BS111" s="135"/>
      <c r="BT111" s="135"/>
      <c r="BU111" s="135"/>
      <c r="BV111" s="135"/>
      <c r="BW111" s="135"/>
      <c r="BX111" s="135"/>
    </row>
    <row r="112" spans="1:76" s="136" customFormat="1" ht="11.25">
      <c r="A112" s="135"/>
      <c r="BF112" s="135"/>
      <c r="BG112" s="135"/>
      <c r="BH112" s="135"/>
      <c r="BI112" s="135"/>
      <c r="BJ112" s="135"/>
      <c r="BK112" s="135"/>
      <c r="BL112" s="135"/>
      <c r="BM112" s="135"/>
      <c r="BN112" s="135"/>
      <c r="BO112" s="135"/>
      <c r="BP112" s="135"/>
      <c r="BQ112" s="135"/>
      <c r="BR112" s="135"/>
      <c r="BS112" s="135"/>
      <c r="BT112" s="135"/>
      <c r="BU112" s="135"/>
      <c r="BV112" s="135"/>
      <c r="BW112" s="135"/>
      <c r="BX112" s="135"/>
    </row>
    <row r="113" spans="1:76" s="136" customFormat="1" ht="11.25">
      <c r="A113" s="135"/>
      <c r="BF113" s="135"/>
      <c r="BG113" s="135"/>
      <c r="BH113" s="135"/>
      <c r="BI113" s="135"/>
      <c r="BJ113" s="135"/>
      <c r="BK113" s="135"/>
      <c r="BL113" s="135"/>
      <c r="BM113" s="135"/>
      <c r="BN113" s="135"/>
      <c r="BO113" s="135"/>
      <c r="BP113" s="135"/>
      <c r="BQ113" s="135"/>
      <c r="BR113" s="135"/>
      <c r="BS113" s="135"/>
      <c r="BT113" s="135"/>
      <c r="BU113" s="135"/>
      <c r="BV113" s="135"/>
      <c r="BW113" s="135"/>
      <c r="BX113" s="135"/>
    </row>
    <row r="114" spans="1:76" s="136" customFormat="1" ht="11.25">
      <c r="A114" s="135"/>
      <c r="BF114" s="135"/>
      <c r="BG114" s="135"/>
      <c r="BH114" s="135"/>
      <c r="BI114" s="135"/>
      <c r="BJ114" s="135"/>
      <c r="BK114" s="135"/>
      <c r="BL114" s="135"/>
      <c r="BM114" s="135"/>
      <c r="BN114" s="135"/>
      <c r="BO114" s="135"/>
      <c r="BP114" s="135"/>
      <c r="BQ114" s="135"/>
      <c r="BR114" s="135"/>
      <c r="BS114" s="135"/>
      <c r="BT114" s="135"/>
      <c r="BU114" s="135"/>
      <c r="BV114" s="135"/>
      <c r="BW114" s="135"/>
      <c r="BX114" s="135"/>
    </row>
    <row r="115" spans="1:76" s="136" customFormat="1" ht="11.25">
      <c r="A115" s="135"/>
      <c r="BF115" s="135"/>
      <c r="BG115" s="135"/>
      <c r="BH115" s="135"/>
      <c r="BI115" s="135"/>
      <c r="BJ115" s="135"/>
      <c r="BK115" s="135"/>
      <c r="BL115" s="135"/>
      <c r="BM115" s="135"/>
      <c r="BN115" s="135"/>
      <c r="BO115" s="135"/>
      <c r="BP115" s="135"/>
      <c r="BQ115" s="135"/>
      <c r="BR115" s="135"/>
      <c r="BS115" s="135"/>
      <c r="BT115" s="135"/>
      <c r="BU115" s="135"/>
      <c r="BV115" s="135"/>
      <c r="BW115" s="135"/>
      <c r="BX115" s="135"/>
    </row>
    <row r="116" spans="1:76" s="136" customFormat="1" ht="11.25">
      <c r="A116" s="135"/>
      <c r="BF116" s="135"/>
      <c r="BG116" s="135"/>
      <c r="BH116" s="135"/>
      <c r="BI116" s="135"/>
      <c r="BJ116" s="135"/>
      <c r="BK116" s="135"/>
      <c r="BL116" s="135"/>
      <c r="BM116" s="135"/>
      <c r="BN116" s="135"/>
      <c r="BO116" s="135"/>
      <c r="BP116" s="135"/>
      <c r="BQ116" s="135"/>
      <c r="BR116" s="135"/>
      <c r="BS116" s="135"/>
      <c r="BT116" s="135"/>
      <c r="BU116" s="135"/>
      <c r="BV116" s="135"/>
      <c r="BW116" s="135"/>
      <c r="BX116" s="135"/>
    </row>
    <row r="117" spans="1:76" s="136" customFormat="1" ht="11.25">
      <c r="A117" s="135"/>
      <c r="BF117" s="135"/>
      <c r="BG117" s="135"/>
      <c r="BH117" s="135"/>
      <c r="BI117" s="135"/>
      <c r="BJ117" s="135"/>
      <c r="BK117" s="135"/>
      <c r="BL117" s="135"/>
      <c r="BM117" s="135"/>
      <c r="BN117" s="135"/>
      <c r="BO117" s="135"/>
      <c r="BP117" s="135"/>
      <c r="BQ117" s="135"/>
      <c r="BR117" s="135"/>
      <c r="BS117" s="135"/>
      <c r="BT117" s="135"/>
      <c r="BU117" s="135"/>
      <c r="BV117" s="135"/>
      <c r="BW117" s="135"/>
      <c r="BX117" s="135"/>
    </row>
    <row r="118" spans="1:76" s="136" customFormat="1" ht="11.25">
      <c r="A118" s="135"/>
      <c r="BF118" s="135"/>
      <c r="BG118" s="135"/>
      <c r="BH118" s="135"/>
      <c r="BI118" s="135"/>
      <c r="BJ118" s="135"/>
      <c r="BK118" s="135"/>
      <c r="BL118" s="135"/>
      <c r="BM118" s="135"/>
      <c r="BN118" s="135"/>
      <c r="BO118" s="135"/>
      <c r="BP118" s="135"/>
      <c r="BQ118" s="135"/>
      <c r="BR118" s="135"/>
      <c r="BS118" s="135"/>
      <c r="BT118" s="135"/>
      <c r="BU118" s="135"/>
      <c r="BV118" s="135"/>
      <c r="BW118" s="135"/>
      <c r="BX118" s="135"/>
    </row>
    <row r="119" spans="1:76" s="136" customFormat="1" ht="11.25">
      <c r="A119" s="135"/>
      <c r="BF119" s="135"/>
      <c r="BG119" s="135"/>
      <c r="BH119" s="135"/>
      <c r="BI119" s="135"/>
      <c r="BJ119" s="135"/>
      <c r="BK119" s="135"/>
      <c r="BL119" s="135"/>
      <c r="BM119" s="135"/>
      <c r="BN119" s="135"/>
      <c r="BO119" s="135"/>
      <c r="BP119" s="135"/>
      <c r="BQ119" s="135"/>
      <c r="BR119" s="135"/>
      <c r="BS119" s="135"/>
      <c r="BT119" s="135"/>
      <c r="BU119" s="135"/>
      <c r="BV119" s="135"/>
      <c r="BW119" s="135"/>
      <c r="BX119" s="135"/>
    </row>
    <row r="120" spans="1:76" s="136" customFormat="1" ht="11.25">
      <c r="A120" s="135"/>
      <c r="BF120" s="135"/>
      <c r="BG120" s="135"/>
      <c r="BH120" s="135"/>
      <c r="BI120" s="135"/>
      <c r="BJ120" s="135"/>
      <c r="BK120" s="135"/>
      <c r="BL120" s="135"/>
      <c r="BM120" s="135"/>
      <c r="BN120" s="135"/>
      <c r="BO120" s="135"/>
      <c r="BP120" s="135"/>
      <c r="BQ120" s="135"/>
      <c r="BR120" s="135"/>
      <c r="BS120" s="135"/>
      <c r="BT120" s="135"/>
      <c r="BU120" s="135"/>
      <c r="BV120" s="135"/>
      <c r="BW120" s="135"/>
      <c r="BX120" s="135"/>
    </row>
    <row r="121" spans="1:76" s="136" customFormat="1" ht="11.25">
      <c r="A121" s="135"/>
      <c r="BF121" s="135"/>
      <c r="BG121" s="135"/>
      <c r="BH121" s="135"/>
      <c r="BI121" s="135"/>
      <c r="BJ121" s="135"/>
      <c r="BK121" s="135"/>
      <c r="BL121" s="135"/>
      <c r="BM121" s="135"/>
      <c r="BN121" s="135"/>
      <c r="BO121" s="135"/>
      <c r="BP121" s="135"/>
      <c r="BQ121" s="135"/>
      <c r="BR121" s="135"/>
      <c r="BS121" s="135"/>
      <c r="BT121" s="135"/>
      <c r="BU121" s="135"/>
      <c r="BV121" s="135"/>
      <c r="BW121" s="135"/>
      <c r="BX121" s="135"/>
    </row>
    <row r="122" spans="1:76" s="136" customFormat="1" ht="11.25">
      <c r="A122" s="135"/>
      <c r="BF122" s="135"/>
      <c r="BG122" s="135"/>
      <c r="BH122" s="135"/>
      <c r="BI122" s="135"/>
      <c r="BJ122" s="135"/>
      <c r="BK122" s="135"/>
      <c r="BL122" s="135"/>
      <c r="BM122" s="135"/>
      <c r="BN122" s="135"/>
      <c r="BO122" s="135"/>
      <c r="BP122" s="135"/>
      <c r="BQ122" s="135"/>
      <c r="BR122" s="135"/>
      <c r="BS122" s="135"/>
      <c r="BT122" s="135"/>
      <c r="BU122" s="135"/>
      <c r="BV122" s="135"/>
      <c r="BW122" s="135"/>
      <c r="BX122" s="135"/>
    </row>
    <row r="123" spans="1:76" s="136" customFormat="1" ht="11.25">
      <c r="A123" s="135"/>
      <c r="BF123" s="135"/>
      <c r="BG123" s="135"/>
      <c r="BH123" s="135"/>
      <c r="BI123" s="135"/>
      <c r="BJ123" s="135"/>
      <c r="BK123" s="135"/>
      <c r="BL123" s="135"/>
      <c r="BM123" s="135"/>
      <c r="BN123" s="135"/>
      <c r="BO123" s="135"/>
      <c r="BP123" s="135"/>
      <c r="BQ123" s="135"/>
      <c r="BR123" s="135"/>
      <c r="BS123" s="135"/>
      <c r="BT123" s="135"/>
      <c r="BU123" s="135"/>
      <c r="BV123" s="135"/>
      <c r="BW123" s="135"/>
      <c r="BX123" s="135"/>
    </row>
    <row r="124" spans="1:76" s="136" customFormat="1" ht="11.25">
      <c r="A124" s="135"/>
      <c r="BF124" s="135"/>
      <c r="BG124" s="135"/>
      <c r="BH124" s="135"/>
      <c r="BI124" s="135"/>
      <c r="BJ124" s="135"/>
      <c r="BK124" s="135"/>
      <c r="BL124" s="135"/>
      <c r="BM124" s="135"/>
      <c r="BN124" s="135"/>
      <c r="BO124" s="135"/>
      <c r="BP124" s="135"/>
      <c r="BQ124" s="135"/>
      <c r="BR124" s="135"/>
      <c r="BS124" s="135"/>
      <c r="BT124" s="135"/>
      <c r="BU124" s="135"/>
      <c r="BV124" s="135"/>
      <c r="BW124" s="135"/>
      <c r="BX124" s="135"/>
    </row>
    <row r="125" spans="1:76" s="136" customFormat="1" ht="11.25">
      <c r="A125" s="135"/>
      <c r="BF125" s="135"/>
      <c r="BG125" s="135"/>
      <c r="BH125" s="135"/>
      <c r="BI125" s="135"/>
      <c r="BJ125" s="135"/>
      <c r="BK125" s="135"/>
      <c r="BL125" s="135"/>
      <c r="BM125" s="135"/>
      <c r="BN125" s="135"/>
      <c r="BO125" s="135"/>
      <c r="BP125" s="135"/>
      <c r="BQ125" s="135"/>
      <c r="BR125" s="135"/>
      <c r="BS125" s="135"/>
      <c r="BT125" s="135"/>
      <c r="BU125" s="135"/>
      <c r="BV125" s="135"/>
      <c r="BW125" s="135"/>
      <c r="BX125" s="135"/>
    </row>
    <row r="126" spans="1:76" s="136" customFormat="1" ht="11.25">
      <c r="A126" s="135"/>
      <c r="BF126" s="135"/>
      <c r="BG126" s="135"/>
      <c r="BH126" s="135"/>
      <c r="BI126" s="135"/>
      <c r="BJ126" s="135"/>
      <c r="BK126" s="135"/>
      <c r="BL126" s="135"/>
      <c r="BM126" s="135"/>
      <c r="BN126" s="135"/>
      <c r="BO126" s="135"/>
      <c r="BP126" s="135"/>
      <c r="BQ126" s="135"/>
      <c r="BR126" s="135"/>
      <c r="BS126" s="135"/>
      <c r="BT126" s="135"/>
      <c r="BU126" s="135"/>
      <c r="BV126" s="135"/>
      <c r="BW126" s="135"/>
      <c r="BX126" s="135"/>
    </row>
    <row r="127" spans="1:76" s="136" customFormat="1" ht="11.25">
      <c r="A127" s="135"/>
      <c r="BF127" s="135"/>
      <c r="BG127" s="135"/>
      <c r="BH127" s="135"/>
      <c r="BI127" s="135"/>
      <c r="BJ127" s="135"/>
      <c r="BK127" s="135"/>
      <c r="BL127" s="135"/>
      <c r="BM127" s="135"/>
      <c r="BN127" s="135"/>
      <c r="BO127" s="135"/>
      <c r="BP127" s="135"/>
      <c r="BQ127" s="135"/>
      <c r="BR127" s="135"/>
      <c r="BS127" s="135"/>
      <c r="BT127" s="135"/>
      <c r="BU127" s="135"/>
      <c r="BV127" s="135"/>
      <c r="BW127" s="135"/>
      <c r="BX127" s="135"/>
    </row>
    <row r="128" spans="1:76" s="136" customFormat="1" ht="11.25">
      <c r="A128" s="135"/>
      <c r="BF128" s="135"/>
      <c r="BG128" s="135"/>
      <c r="BH128" s="135"/>
      <c r="BI128" s="135"/>
      <c r="BJ128" s="135"/>
      <c r="BK128" s="135"/>
      <c r="BL128" s="135"/>
      <c r="BM128" s="135"/>
      <c r="BN128" s="135"/>
      <c r="BO128" s="135"/>
      <c r="BP128" s="135"/>
      <c r="BQ128" s="135"/>
      <c r="BR128" s="135"/>
      <c r="BS128" s="135"/>
      <c r="BT128" s="135"/>
      <c r="BU128" s="135"/>
      <c r="BV128" s="135"/>
      <c r="BW128" s="135"/>
      <c r="BX128" s="135"/>
    </row>
    <row r="129" spans="1:76" s="136" customFormat="1" ht="11.25">
      <c r="A129" s="135"/>
      <c r="BF129" s="135"/>
      <c r="BG129" s="135"/>
      <c r="BH129" s="135"/>
      <c r="BI129" s="135"/>
      <c r="BJ129" s="135"/>
      <c r="BK129" s="135"/>
      <c r="BL129" s="135"/>
      <c r="BM129" s="135"/>
      <c r="BN129" s="135"/>
      <c r="BO129" s="135"/>
      <c r="BP129" s="135"/>
      <c r="BQ129" s="135"/>
      <c r="BR129" s="135"/>
      <c r="BS129" s="135"/>
      <c r="BT129" s="135"/>
      <c r="BU129" s="135"/>
      <c r="BV129" s="135"/>
      <c r="BW129" s="135"/>
      <c r="BX129" s="135"/>
    </row>
    <row r="130" spans="1:76" s="136" customFormat="1" ht="11.25">
      <c r="A130" s="135"/>
      <c r="BF130" s="135"/>
      <c r="BG130" s="135"/>
      <c r="BH130" s="135"/>
      <c r="BI130" s="135"/>
      <c r="BJ130" s="135"/>
      <c r="BK130" s="135"/>
      <c r="BL130" s="135"/>
      <c r="BM130" s="135"/>
      <c r="BN130" s="135"/>
      <c r="BO130" s="135"/>
      <c r="BP130" s="135"/>
      <c r="BQ130" s="135"/>
      <c r="BR130" s="135"/>
      <c r="BS130" s="135"/>
      <c r="BT130" s="135"/>
      <c r="BU130" s="135"/>
      <c r="BV130" s="135"/>
      <c r="BW130" s="135"/>
      <c r="BX130" s="135"/>
    </row>
    <row r="131" spans="1:76" s="136" customFormat="1" ht="11.25">
      <c r="A131" s="135"/>
      <c r="BF131" s="135"/>
      <c r="BG131" s="135"/>
      <c r="BH131" s="135"/>
      <c r="BI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</row>
    <row r="132" spans="1:76" s="136" customFormat="1" ht="11.25">
      <c r="A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</row>
    <row r="133" spans="1:76" s="136" customFormat="1" ht="11.25">
      <c r="A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</row>
    <row r="134" spans="1:76" s="136" customFormat="1" ht="11.25">
      <c r="A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</row>
    <row r="135" spans="1:76" s="136" customFormat="1" ht="11.25">
      <c r="A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</row>
    <row r="136" spans="1:76" s="136" customFormat="1" ht="11.25">
      <c r="A136" s="135"/>
      <c r="BF136" s="135"/>
      <c r="BG136" s="135"/>
      <c r="BH136" s="135"/>
      <c r="BI136" s="135"/>
      <c r="BJ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</row>
    <row r="137" spans="1:76" s="136" customFormat="1" ht="11.25">
      <c r="A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</row>
    <row r="138" spans="1:76" s="136" customFormat="1" ht="11.25">
      <c r="A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</row>
    <row r="139" spans="1:76" s="136" customFormat="1" ht="11.25">
      <c r="A139" s="135"/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</row>
    <row r="140" spans="1:76" s="136" customFormat="1" ht="11.25">
      <c r="A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</row>
    <row r="141" spans="1:76" s="136" customFormat="1" ht="11.25">
      <c r="A141" s="135"/>
      <c r="BF141" s="135"/>
      <c r="BG141" s="135"/>
      <c r="BH141" s="135"/>
      <c r="BI141" s="135"/>
      <c r="BJ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</row>
    <row r="142" spans="1:76" s="136" customFormat="1" ht="11.25">
      <c r="A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</row>
    <row r="143" spans="1:76" s="136" customFormat="1" ht="11.25">
      <c r="A143" s="135"/>
      <c r="BF143" s="135"/>
      <c r="BG143" s="135"/>
      <c r="BH143" s="135"/>
      <c r="BI143" s="135"/>
      <c r="BJ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</row>
    <row r="144" spans="1:76" s="136" customFormat="1" ht="11.25">
      <c r="A144" s="135"/>
      <c r="BF144" s="135"/>
      <c r="BG144" s="135"/>
      <c r="BH144" s="135"/>
      <c r="BI144" s="135"/>
      <c r="BJ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</row>
    <row r="145" spans="1:76" s="136" customFormat="1" ht="11.25">
      <c r="A145" s="135"/>
      <c r="BF145" s="135"/>
      <c r="BG145" s="135"/>
      <c r="BH145" s="135"/>
      <c r="BI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</row>
    <row r="146" spans="1:76" s="136" customFormat="1" ht="11.25">
      <c r="A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</row>
    <row r="147" spans="1:76" s="136" customFormat="1" ht="11.25">
      <c r="A147" s="135"/>
      <c r="BF147" s="135"/>
      <c r="BG147" s="135"/>
      <c r="BH147" s="135"/>
      <c r="BI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</row>
    <row r="148" spans="1:76" s="136" customFormat="1" ht="11.25">
      <c r="A148" s="135"/>
      <c r="BF148" s="135"/>
      <c r="BG148" s="135"/>
      <c r="BH148" s="135"/>
      <c r="BI148" s="135"/>
      <c r="BJ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</row>
    <row r="149" spans="1:76" s="136" customFormat="1" ht="11.25">
      <c r="A149" s="135"/>
      <c r="BF149" s="135"/>
      <c r="BG149" s="135"/>
      <c r="BH149" s="135"/>
      <c r="BI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</row>
    <row r="150" spans="1:76" s="136" customFormat="1" ht="11.25">
      <c r="A150" s="135"/>
      <c r="BF150" s="135"/>
      <c r="BG150" s="135"/>
      <c r="BH150" s="135"/>
      <c r="BI150" s="135"/>
      <c r="BJ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</row>
    <row r="151" spans="1:76" s="136" customFormat="1" ht="11.25">
      <c r="A151" s="135"/>
      <c r="BF151" s="135"/>
      <c r="BG151" s="135"/>
      <c r="BH151" s="135"/>
      <c r="BI151" s="135"/>
      <c r="BJ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</row>
    <row r="152" spans="1:76" s="136" customFormat="1" ht="11.25">
      <c r="A152" s="135"/>
      <c r="BF152" s="135"/>
      <c r="BG152" s="135"/>
      <c r="BH152" s="135"/>
      <c r="BI152" s="135"/>
      <c r="BJ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</row>
    <row r="153" spans="1:76" s="136" customFormat="1" ht="11.25">
      <c r="A153" s="135"/>
      <c r="BF153" s="135"/>
      <c r="BG153" s="135"/>
      <c r="BH153" s="135"/>
      <c r="BI153" s="135"/>
      <c r="BJ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</row>
    <row r="154" spans="1:76" s="136" customFormat="1" ht="11.25">
      <c r="A154" s="135"/>
      <c r="BF154" s="135"/>
      <c r="BG154" s="135"/>
      <c r="BH154" s="135"/>
      <c r="BI154" s="135"/>
      <c r="BJ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</row>
    <row r="155" spans="1:76" s="136" customFormat="1" ht="11.25">
      <c r="A155" s="135"/>
      <c r="BF155" s="135"/>
      <c r="BG155" s="135"/>
      <c r="BH155" s="135"/>
      <c r="BI155" s="135"/>
      <c r="BJ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</row>
    <row r="156" spans="1:76" s="136" customFormat="1" ht="11.25">
      <c r="A156" s="135"/>
      <c r="BF156" s="135"/>
      <c r="BG156" s="135"/>
      <c r="BH156" s="135"/>
      <c r="BI156" s="135"/>
      <c r="BJ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</row>
    <row r="157" spans="1:76" s="136" customFormat="1" ht="11.25">
      <c r="A157" s="135"/>
      <c r="BF157" s="135"/>
      <c r="BG157" s="135"/>
      <c r="BH157" s="135"/>
      <c r="BI157" s="135"/>
      <c r="BJ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</row>
    <row r="158" spans="1:76" s="136" customFormat="1" ht="11.25">
      <c r="A158" s="135"/>
      <c r="BF158" s="135"/>
      <c r="BG158" s="135"/>
      <c r="BH158" s="135"/>
      <c r="BI158" s="135"/>
      <c r="BJ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</row>
    <row r="159" spans="1:76" s="136" customFormat="1" ht="11.25">
      <c r="A159" s="135"/>
      <c r="BF159" s="135"/>
      <c r="BG159" s="135"/>
      <c r="BH159" s="135"/>
      <c r="BI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</row>
    <row r="160" spans="1:76" s="136" customFormat="1" ht="11.25">
      <c r="A160" s="135"/>
      <c r="BF160" s="135"/>
      <c r="BG160" s="135"/>
      <c r="BH160" s="135"/>
      <c r="BI160" s="135"/>
      <c r="BJ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</row>
    <row r="161" spans="1:76" s="136" customFormat="1" ht="11.25">
      <c r="A161" s="135"/>
      <c r="BF161" s="135"/>
      <c r="BG161" s="135"/>
      <c r="BH161" s="135"/>
      <c r="BI161" s="135"/>
      <c r="BJ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</row>
    <row r="162" spans="1:76" s="136" customFormat="1" ht="11.25">
      <c r="A162" s="135"/>
      <c r="BF162" s="135"/>
      <c r="BG162" s="135"/>
      <c r="BH162" s="135"/>
      <c r="BI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</row>
    <row r="163" spans="1:76" s="136" customFormat="1" ht="11.25">
      <c r="A163" s="135"/>
      <c r="BF163" s="135"/>
      <c r="BG163" s="135"/>
      <c r="BH163" s="135"/>
      <c r="BI163" s="135"/>
      <c r="BJ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</row>
    <row r="164" spans="1:76" s="136" customFormat="1" ht="11.25">
      <c r="A164" s="135"/>
      <c r="BF164" s="135"/>
      <c r="BG164" s="135"/>
      <c r="BH164" s="135"/>
      <c r="BI164" s="135"/>
      <c r="BJ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</row>
    <row r="165" spans="1:76" s="136" customFormat="1" ht="11.25">
      <c r="A165" s="135"/>
      <c r="BF165" s="135"/>
      <c r="BG165" s="135"/>
      <c r="BH165" s="135"/>
      <c r="BI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</row>
    <row r="166" spans="1:76" s="136" customFormat="1" ht="11.25">
      <c r="A166" s="135"/>
      <c r="BF166" s="135"/>
      <c r="BG166" s="135"/>
      <c r="BH166" s="135"/>
      <c r="BI166" s="135"/>
      <c r="BJ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</row>
    <row r="167" spans="1:76" s="136" customFormat="1" ht="11.25">
      <c r="A167" s="135"/>
      <c r="BF167" s="135"/>
      <c r="BG167" s="135"/>
      <c r="BH167" s="135"/>
      <c r="BI167" s="135"/>
      <c r="BJ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</row>
    <row r="168" spans="1:76" s="136" customFormat="1" ht="11.25">
      <c r="A168" s="135"/>
      <c r="BF168" s="135"/>
      <c r="BG168" s="135"/>
      <c r="BH168" s="135"/>
      <c r="BI168" s="135"/>
      <c r="BJ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</row>
    <row r="169" spans="1:76" s="136" customFormat="1" ht="11.25">
      <c r="A169" s="135"/>
      <c r="BF169" s="135"/>
      <c r="BG169" s="135"/>
      <c r="BH169" s="135"/>
      <c r="BI169" s="135"/>
      <c r="BJ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</row>
    <row r="170" spans="1:76" s="136" customFormat="1" ht="11.25">
      <c r="A170" s="135"/>
      <c r="BF170" s="135"/>
      <c r="BG170" s="135"/>
      <c r="BH170" s="135"/>
      <c r="BI170" s="135"/>
      <c r="BJ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</row>
    <row r="171" spans="1:76" s="136" customFormat="1" ht="11.25">
      <c r="A171" s="135"/>
      <c r="BF171" s="135"/>
      <c r="BG171" s="135"/>
      <c r="BH171" s="135"/>
      <c r="BI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</row>
    <row r="172" spans="1:76" s="136" customFormat="1" ht="11.25">
      <c r="A172" s="135"/>
      <c r="BF172" s="135"/>
      <c r="BG172" s="135"/>
      <c r="BH172" s="135"/>
      <c r="BI172" s="135"/>
      <c r="BJ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</row>
    <row r="173" spans="1:76" s="136" customFormat="1" ht="11.25">
      <c r="A173" s="135"/>
      <c r="BF173" s="135"/>
      <c r="BG173" s="135"/>
      <c r="BH173" s="135"/>
      <c r="BI173" s="135"/>
      <c r="BJ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</row>
    <row r="174" spans="1:76" s="136" customFormat="1" ht="11.25">
      <c r="A174" s="135"/>
      <c r="BF174" s="135"/>
      <c r="BG174" s="135"/>
      <c r="BH174" s="135"/>
      <c r="BI174" s="135"/>
      <c r="BJ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</row>
    <row r="175" spans="1:76" s="136" customFormat="1" ht="11.25">
      <c r="A175" s="135"/>
      <c r="BF175" s="135"/>
      <c r="BG175" s="135"/>
      <c r="BH175" s="135"/>
      <c r="BI175" s="135"/>
      <c r="BJ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</row>
    <row r="176" spans="1:76" s="136" customFormat="1" ht="11.25">
      <c r="A176" s="135"/>
      <c r="BF176" s="135"/>
      <c r="BG176" s="135"/>
      <c r="BH176" s="135"/>
      <c r="BI176" s="135"/>
      <c r="BJ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</row>
    <row r="177" spans="1:76" s="136" customFormat="1" ht="11.25">
      <c r="A177" s="135"/>
      <c r="BF177" s="135"/>
      <c r="BG177" s="135"/>
      <c r="BH177" s="135"/>
      <c r="BI177" s="135"/>
      <c r="BJ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</row>
    <row r="178" spans="1:76" s="136" customFormat="1" ht="11.25">
      <c r="A178" s="135"/>
      <c r="BF178" s="135"/>
      <c r="BG178" s="135"/>
      <c r="BH178" s="135"/>
      <c r="BI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</row>
    <row r="179" spans="1:76" s="136" customFormat="1" ht="11.25">
      <c r="A179" s="135"/>
      <c r="BF179" s="135"/>
      <c r="BG179" s="135"/>
      <c r="BH179" s="135"/>
      <c r="BI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</row>
    <row r="180" spans="1:76" s="136" customFormat="1" ht="11.25">
      <c r="A180" s="135"/>
      <c r="BF180" s="135"/>
      <c r="BG180" s="135"/>
      <c r="BH180" s="135"/>
      <c r="BI180" s="135"/>
      <c r="BJ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</row>
    <row r="181" spans="1:76" s="136" customFormat="1" ht="11.25">
      <c r="A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</row>
    <row r="182" spans="1:76" s="136" customFormat="1" ht="11.25">
      <c r="A182" s="135"/>
      <c r="BF182" s="135"/>
      <c r="BG182" s="135"/>
      <c r="BH182" s="135"/>
      <c r="BI182" s="135"/>
      <c r="BJ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</row>
    <row r="183" spans="1:76" s="136" customFormat="1" ht="11.25">
      <c r="A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</row>
    <row r="184" spans="1:76" s="136" customFormat="1" ht="11.25">
      <c r="A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</row>
    <row r="185" spans="1:76" s="136" customFormat="1" ht="11.25">
      <c r="A185" s="135"/>
      <c r="BF185" s="135"/>
      <c r="BG185" s="135"/>
      <c r="BH185" s="135"/>
      <c r="BI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</row>
    <row r="186" spans="1:76" s="136" customFormat="1" ht="11.25">
      <c r="A186" s="135"/>
      <c r="BF186" s="135"/>
      <c r="BG186" s="135"/>
      <c r="BH186" s="135"/>
      <c r="BI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</row>
    <row r="187" spans="1:76" s="136" customFormat="1" ht="11.25">
      <c r="A187" s="135"/>
      <c r="BF187" s="135"/>
      <c r="BG187" s="135"/>
      <c r="BH187" s="135"/>
      <c r="BI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</row>
    <row r="188" spans="1:76" s="136" customFormat="1" ht="11.25">
      <c r="A188" s="135"/>
      <c r="BF188" s="135"/>
      <c r="BG188" s="135"/>
      <c r="BH188" s="135"/>
      <c r="BI188" s="135"/>
      <c r="BJ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</row>
    <row r="189" spans="1:76" s="136" customFormat="1" ht="11.25">
      <c r="A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</row>
    <row r="190" spans="1:76" s="136" customFormat="1" ht="11.25">
      <c r="A190" s="135"/>
      <c r="BF190" s="135"/>
      <c r="BG190" s="135"/>
      <c r="BH190" s="135"/>
      <c r="BI190" s="135"/>
      <c r="BJ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</row>
    <row r="191" spans="1:76" s="136" customFormat="1" ht="11.25">
      <c r="A191" s="135"/>
      <c r="BF191" s="135"/>
      <c r="BG191" s="135"/>
      <c r="BH191" s="135"/>
      <c r="BI191" s="135"/>
      <c r="BJ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</row>
    <row r="192" spans="1:76" s="136" customFormat="1" ht="11.25">
      <c r="A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</row>
    <row r="193" spans="1:76" s="136" customFormat="1" ht="11.25">
      <c r="A193" s="135"/>
      <c r="BF193" s="135"/>
      <c r="BG193" s="135"/>
      <c r="BH193" s="135"/>
      <c r="BI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</row>
    <row r="194" spans="1:76" s="136" customFormat="1" ht="11.25">
      <c r="A194" s="135"/>
      <c r="BF194" s="135"/>
      <c r="BG194" s="135"/>
      <c r="BH194" s="135"/>
      <c r="BI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</row>
    <row r="195" spans="1:76" s="136" customFormat="1" ht="11.25">
      <c r="A195" s="135"/>
      <c r="BF195" s="135"/>
      <c r="BG195" s="135"/>
      <c r="BH195" s="135"/>
      <c r="BI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</row>
    <row r="196" spans="1:76" s="136" customFormat="1" ht="11.25">
      <c r="A196" s="135"/>
      <c r="BF196" s="135"/>
      <c r="BG196" s="135"/>
      <c r="BH196" s="135"/>
      <c r="BI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</row>
    <row r="197" spans="1:76" s="136" customFormat="1" ht="11.25">
      <c r="A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</row>
    <row r="198" spans="1:76" s="136" customFormat="1" ht="11.25">
      <c r="A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</row>
    <row r="199" spans="1:76" s="136" customFormat="1" ht="11.25">
      <c r="A199" s="135"/>
      <c r="BF199" s="135"/>
      <c r="BG199" s="135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</row>
    <row r="200" spans="1:76" s="136" customFormat="1" ht="11.25">
      <c r="A200" s="135"/>
      <c r="BF200" s="135"/>
      <c r="BG200" s="135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</row>
    <row r="201" spans="1:76" s="136" customFormat="1" ht="11.25">
      <c r="A201" s="135"/>
      <c r="BF201" s="135"/>
      <c r="BG201" s="135"/>
      <c r="BH201" s="135"/>
      <c r="BI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</row>
    <row r="202" spans="1:76" s="136" customFormat="1" ht="11.25">
      <c r="A202" s="135"/>
      <c r="BF202" s="135"/>
      <c r="BG202" s="135"/>
      <c r="BH202" s="135"/>
      <c r="BI202" s="135"/>
      <c r="BJ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</row>
    <row r="203" spans="1:76" s="136" customFormat="1" ht="11.25">
      <c r="A203" s="135"/>
      <c r="BF203" s="135"/>
      <c r="BG203" s="135"/>
      <c r="BH203" s="135"/>
      <c r="BI203" s="135"/>
      <c r="BJ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</row>
    <row r="204" spans="1:76" s="136" customFormat="1" ht="11.25">
      <c r="A204" s="135"/>
      <c r="BF204" s="135"/>
      <c r="BG204" s="135"/>
      <c r="BH204" s="135"/>
      <c r="BI204" s="135"/>
      <c r="BJ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</row>
    <row r="205" spans="1:76" s="136" customFormat="1" ht="11.25">
      <c r="A205" s="135"/>
      <c r="BF205" s="135"/>
      <c r="BG205" s="135"/>
      <c r="BH205" s="135"/>
      <c r="BI205" s="135"/>
      <c r="BJ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</row>
    <row r="206" spans="1:76" s="136" customFormat="1" ht="11.25">
      <c r="A206" s="135"/>
      <c r="BF206" s="135"/>
      <c r="BG206" s="135"/>
      <c r="BH206" s="135"/>
      <c r="BI206" s="135"/>
      <c r="BJ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</row>
    <row r="207" spans="1:76" s="136" customFormat="1" ht="11.25">
      <c r="A207" s="135"/>
      <c r="BF207" s="135"/>
      <c r="BG207" s="135"/>
      <c r="BH207" s="135"/>
      <c r="BI207" s="135"/>
      <c r="BJ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</row>
    <row r="208" spans="1:76" s="136" customFormat="1" ht="11.25">
      <c r="A208" s="135"/>
      <c r="BF208" s="135"/>
      <c r="BG208" s="135"/>
      <c r="BH208" s="135"/>
      <c r="BI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</row>
    <row r="209" spans="1:76" s="136" customFormat="1" ht="11.25">
      <c r="A209" s="135"/>
      <c r="BF209" s="135"/>
      <c r="BG209" s="135"/>
      <c r="BH209" s="135"/>
      <c r="BI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</row>
    <row r="210" spans="1:76" s="136" customFormat="1" ht="11.25">
      <c r="A210" s="135"/>
      <c r="BF210" s="135"/>
      <c r="BG210" s="135"/>
      <c r="BH210" s="135"/>
      <c r="BI210" s="135"/>
      <c r="BJ210" s="135"/>
      <c r="BK210" s="135"/>
      <c r="BL210" s="135"/>
      <c r="BM210" s="135"/>
      <c r="BN210" s="135"/>
      <c r="BO210" s="135"/>
      <c r="BP210" s="135"/>
      <c r="BQ210" s="135"/>
      <c r="BR210" s="135"/>
      <c r="BS210" s="135"/>
      <c r="BT210" s="135"/>
      <c r="BU210" s="135"/>
      <c r="BV210" s="135"/>
      <c r="BW210" s="135"/>
      <c r="BX210" s="135"/>
    </row>
    <row r="211" spans="1:76" s="136" customFormat="1" ht="11.25">
      <c r="A211" s="135"/>
      <c r="BF211" s="135"/>
      <c r="BG211" s="135"/>
      <c r="BH211" s="135"/>
      <c r="BI211" s="135"/>
      <c r="BJ211" s="135"/>
      <c r="BK211" s="135"/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  <c r="BX211" s="135"/>
    </row>
    <row r="212" spans="1:76" s="136" customFormat="1" ht="11.25">
      <c r="A212" s="135"/>
      <c r="BF212" s="135"/>
      <c r="BG212" s="135"/>
      <c r="BH212" s="135"/>
      <c r="BI212" s="135"/>
      <c r="BJ212" s="135"/>
      <c r="BK212" s="135"/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5"/>
      <c r="BW212" s="135"/>
      <c r="BX212" s="135"/>
    </row>
    <row r="213" spans="1:76" s="136" customFormat="1" ht="11.25">
      <c r="A213" s="135"/>
      <c r="BF213" s="135"/>
      <c r="BG213" s="135"/>
      <c r="BH213" s="135"/>
      <c r="BI213" s="135"/>
      <c r="BJ213" s="135"/>
      <c r="BK213" s="135"/>
      <c r="BL213" s="135"/>
      <c r="BM213" s="135"/>
      <c r="BN213" s="135"/>
      <c r="BO213" s="135"/>
      <c r="BP213" s="135"/>
      <c r="BQ213" s="135"/>
      <c r="BR213" s="135"/>
      <c r="BS213" s="135"/>
      <c r="BT213" s="135"/>
      <c r="BU213" s="135"/>
      <c r="BV213" s="135"/>
      <c r="BW213" s="135"/>
      <c r="BX213" s="135"/>
    </row>
    <row r="214" spans="1:76" s="136" customFormat="1" ht="11.25">
      <c r="A214" s="135"/>
      <c r="BF214" s="135"/>
      <c r="BG214" s="135"/>
      <c r="BH214" s="135"/>
      <c r="BI214" s="135"/>
      <c r="BJ214" s="135"/>
      <c r="BK214" s="135"/>
      <c r="BL214" s="135"/>
      <c r="BM214" s="135"/>
      <c r="BN214" s="135"/>
      <c r="BO214" s="135"/>
      <c r="BP214" s="135"/>
      <c r="BQ214" s="135"/>
      <c r="BR214" s="135"/>
      <c r="BS214" s="135"/>
      <c r="BT214" s="135"/>
      <c r="BU214" s="135"/>
      <c r="BV214" s="135"/>
      <c r="BW214" s="135"/>
      <c r="BX214" s="135"/>
    </row>
    <row r="215" spans="1:76" s="136" customFormat="1" ht="11.25">
      <c r="A215" s="135"/>
      <c r="BF215" s="135"/>
      <c r="BG215" s="135"/>
      <c r="BH215" s="135"/>
      <c r="BI215" s="135"/>
      <c r="BJ215" s="135"/>
      <c r="BK215" s="135"/>
      <c r="BL215" s="135"/>
      <c r="BM215" s="135"/>
      <c r="BN215" s="135"/>
      <c r="BO215" s="135"/>
      <c r="BP215" s="135"/>
      <c r="BQ215" s="135"/>
      <c r="BR215" s="135"/>
      <c r="BS215" s="135"/>
      <c r="BT215" s="135"/>
      <c r="BU215" s="135"/>
      <c r="BV215" s="135"/>
      <c r="BW215" s="135"/>
      <c r="BX215" s="135"/>
    </row>
    <row r="216" spans="1:76" s="136" customFormat="1" ht="11.25">
      <c r="A216" s="135"/>
      <c r="BF216" s="135"/>
      <c r="BG216" s="135"/>
      <c r="BH216" s="135"/>
      <c r="BI216" s="135"/>
      <c r="BJ216" s="135"/>
      <c r="BK216" s="135"/>
      <c r="BL216" s="135"/>
      <c r="BM216" s="135"/>
      <c r="BN216" s="135"/>
      <c r="BO216" s="135"/>
      <c r="BP216" s="135"/>
      <c r="BQ216" s="135"/>
      <c r="BR216" s="135"/>
      <c r="BS216" s="135"/>
      <c r="BT216" s="135"/>
      <c r="BU216" s="135"/>
      <c r="BV216" s="135"/>
      <c r="BW216" s="135"/>
      <c r="BX216" s="135"/>
    </row>
    <row r="217" spans="1:76" s="136" customFormat="1" ht="11.25">
      <c r="A217" s="135"/>
      <c r="BF217" s="135"/>
      <c r="BG217" s="135"/>
      <c r="BH217" s="135"/>
      <c r="BI217" s="135"/>
      <c r="BJ217" s="135"/>
      <c r="BK217" s="135"/>
      <c r="BL217" s="135"/>
      <c r="BM217" s="135"/>
      <c r="BN217" s="135"/>
      <c r="BO217" s="135"/>
      <c r="BP217" s="135"/>
      <c r="BQ217" s="135"/>
      <c r="BR217" s="135"/>
      <c r="BS217" s="135"/>
      <c r="BT217" s="135"/>
      <c r="BU217" s="135"/>
      <c r="BV217" s="135"/>
      <c r="BW217" s="135"/>
      <c r="BX217" s="135"/>
    </row>
    <row r="218" spans="1:76" s="136" customFormat="1" ht="11.25">
      <c r="A218" s="135"/>
      <c r="BF218" s="135"/>
      <c r="BG218" s="135"/>
      <c r="BH218" s="135"/>
      <c r="BI218" s="135"/>
      <c r="BJ218" s="135"/>
      <c r="BK218" s="135"/>
      <c r="BL218" s="135"/>
      <c r="BM218" s="135"/>
      <c r="BN218" s="135"/>
      <c r="BO218" s="135"/>
      <c r="BP218" s="135"/>
      <c r="BQ218" s="135"/>
      <c r="BR218" s="135"/>
      <c r="BS218" s="135"/>
      <c r="BT218" s="135"/>
      <c r="BU218" s="135"/>
      <c r="BV218" s="135"/>
      <c r="BW218" s="135"/>
      <c r="BX218" s="135"/>
    </row>
    <row r="219" spans="1:76" s="136" customFormat="1" ht="11.25">
      <c r="A219" s="135"/>
      <c r="BF219" s="135"/>
      <c r="BG219" s="135"/>
      <c r="BH219" s="135"/>
      <c r="BI219" s="135"/>
      <c r="BJ219" s="135"/>
      <c r="BK219" s="135"/>
      <c r="BL219" s="135"/>
      <c r="BM219" s="135"/>
      <c r="BN219" s="135"/>
      <c r="BO219" s="135"/>
      <c r="BP219" s="135"/>
      <c r="BQ219" s="135"/>
      <c r="BR219" s="135"/>
      <c r="BS219" s="135"/>
      <c r="BT219" s="135"/>
      <c r="BU219" s="135"/>
      <c r="BV219" s="135"/>
      <c r="BW219" s="135"/>
      <c r="BX219" s="135"/>
    </row>
    <row r="220" spans="1:76" s="136" customFormat="1" ht="11.25">
      <c r="A220" s="135"/>
      <c r="BF220" s="135"/>
      <c r="BG220" s="135"/>
      <c r="BH220" s="135"/>
      <c r="BI220" s="135"/>
      <c r="BJ220" s="135"/>
      <c r="BK220" s="135"/>
      <c r="BL220" s="135"/>
      <c r="BM220" s="135"/>
      <c r="BN220" s="135"/>
      <c r="BO220" s="135"/>
      <c r="BP220" s="135"/>
      <c r="BQ220" s="135"/>
      <c r="BR220" s="135"/>
      <c r="BS220" s="135"/>
      <c r="BT220" s="135"/>
      <c r="BU220" s="135"/>
      <c r="BV220" s="135"/>
      <c r="BW220" s="135"/>
      <c r="BX220" s="13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I48"/>
  <sheetViews>
    <sheetView showGridLines="0" tabSelected="1" zoomScale="115" zoomScaleNormal="115" zoomScaleSheetLayoutView="130" workbookViewId="0">
      <selection activeCell="K7" sqref="K7"/>
    </sheetView>
  </sheetViews>
  <sheetFormatPr baseColWidth="10" defaultColWidth="11.42578125" defaultRowHeight="11.25"/>
  <cols>
    <col min="1" max="1" width="1.85546875" style="86" customWidth="1"/>
    <col min="2" max="2" width="35.85546875" style="87" customWidth="1"/>
    <col min="3" max="3" width="1.5703125" style="87" customWidth="1"/>
    <col min="4" max="4" width="16" style="87" customWidth="1"/>
    <col min="5" max="5" width="28.85546875" style="87" bestFit="1" customWidth="1"/>
    <col min="6" max="6" width="15.7109375" style="87" customWidth="1"/>
    <col min="7" max="7" width="15.5703125" style="87" customWidth="1"/>
    <col min="8" max="8" width="14.140625" style="87" customWidth="1"/>
    <col min="9" max="9" width="14.140625" style="87" bestFit="1" customWidth="1"/>
    <col min="10" max="16384" width="11.42578125" style="87"/>
  </cols>
  <sheetData>
    <row r="1" spans="1:9" ht="11.1" customHeight="1">
      <c r="H1" s="88"/>
      <c r="I1" s="89"/>
    </row>
    <row r="2" spans="1:9" ht="11.1" customHeight="1">
      <c r="H2" s="88"/>
      <c r="I2" s="89"/>
    </row>
    <row r="3" spans="1:9" ht="11.1" customHeight="1">
      <c r="H3" s="88"/>
      <c r="I3" s="89"/>
    </row>
    <row r="4" spans="1:9" ht="11.1" customHeight="1">
      <c r="H4" s="88"/>
      <c r="I4" s="89"/>
    </row>
    <row r="5" spans="1:9" ht="11.1" customHeight="1">
      <c r="H5" s="88"/>
      <c r="I5" s="89"/>
    </row>
    <row r="6" spans="1:9" ht="11.1" customHeight="1">
      <c r="H6" s="88"/>
      <c r="I6" s="90"/>
    </row>
    <row r="7" spans="1:9" ht="26.25" customHeight="1">
      <c r="H7" s="91"/>
      <c r="I7" s="91"/>
    </row>
    <row r="8" spans="1:9" ht="10.5" customHeight="1">
      <c r="A8" s="87"/>
      <c r="B8" s="313" t="s">
        <v>1</v>
      </c>
      <c r="C8" s="313"/>
      <c r="D8" s="313"/>
      <c r="E8" s="313"/>
      <c r="F8" s="313"/>
      <c r="G8" s="313"/>
      <c r="H8" s="313"/>
      <c r="I8" s="313"/>
    </row>
    <row r="9" spans="1:9" ht="11.1" customHeight="1">
      <c r="A9" s="87"/>
      <c r="B9" s="313" t="s">
        <v>240</v>
      </c>
      <c r="C9" s="313"/>
      <c r="D9" s="313"/>
      <c r="E9" s="313"/>
      <c r="F9" s="313"/>
      <c r="G9" s="313"/>
      <c r="H9" s="313"/>
      <c r="I9" s="313"/>
    </row>
    <row r="10" spans="1:9" ht="11.1" customHeight="1">
      <c r="A10" s="87"/>
      <c r="B10" s="313" t="s">
        <v>241</v>
      </c>
      <c r="C10" s="313"/>
      <c r="D10" s="313"/>
      <c r="E10" s="313"/>
      <c r="F10" s="313"/>
      <c r="G10" s="313"/>
      <c r="H10" s="313"/>
      <c r="I10" s="313"/>
    </row>
    <row r="11" spans="1:9" ht="11.1" customHeight="1">
      <c r="A11" s="87"/>
      <c r="B11" s="313" t="s">
        <v>265</v>
      </c>
      <c r="C11" s="313"/>
      <c r="D11" s="313"/>
      <c r="E11" s="313"/>
      <c r="F11" s="313"/>
      <c r="G11" s="313"/>
      <c r="H11" s="313"/>
      <c r="I11" s="313"/>
    </row>
    <row r="12" spans="1:9" ht="11.1" customHeight="1">
      <c r="A12" s="87"/>
      <c r="B12" s="313" t="s">
        <v>199</v>
      </c>
      <c r="C12" s="313"/>
      <c r="D12" s="313"/>
      <c r="E12" s="313"/>
      <c r="F12" s="313"/>
      <c r="G12" s="313"/>
      <c r="H12" s="313"/>
      <c r="I12" s="313"/>
    </row>
    <row r="13" spans="1:9" s="95" customFormat="1" ht="3.95" customHeight="1">
      <c r="A13" s="92"/>
      <c r="B13" s="93"/>
      <c r="C13" s="94"/>
      <c r="D13" s="94"/>
      <c r="E13" s="94"/>
      <c r="F13" s="94"/>
      <c r="G13" s="94"/>
      <c r="H13" s="94"/>
      <c r="I13" s="94"/>
    </row>
    <row r="14" spans="1:9" s="95" customFormat="1" ht="11.25" customHeight="1">
      <c r="A14" s="96"/>
      <c r="B14" s="314" t="s">
        <v>4</v>
      </c>
      <c r="C14" s="97"/>
      <c r="D14" s="315" t="s">
        <v>242</v>
      </c>
      <c r="E14" s="315"/>
      <c r="F14" s="315"/>
      <c r="G14" s="315"/>
      <c r="H14" s="315"/>
      <c r="I14" s="315" t="s">
        <v>76</v>
      </c>
    </row>
    <row r="15" spans="1:9" s="95" customFormat="1" ht="13.5" customHeight="1">
      <c r="A15" s="96"/>
      <c r="B15" s="314"/>
      <c r="C15" s="98"/>
      <c r="D15" s="314" t="s">
        <v>153</v>
      </c>
      <c r="E15" s="316" t="s">
        <v>243</v>
      </c>
      <c r="F15" s="315" t="s">
        <v>9</v>
      </c>
      <c r="G15" s="315" t="s">
        <v>10</v>
      </c>
      <c r="H15" s="315" t="s">
        <v>154</v>
      </c>
      <c r="I15" s="315"/>
    </row>
    <row r="16" spans="1:9" s="95" customFormat="1" ht="18" customHeight="1">
      <c r="A16" s="96"/>
      <c r="B16" s="314"/>
      <c r="C16" s="99"/>
      <c r="D16" s="314"/>
      <c r="E16" s="316"/>
      <c r="F16" s="315"/>
      <c r="G16" s="315"/>
      <c r="H16" s="315"/>
      <c r="I16" s="315"/>
    </row>
    <row r="17" spans="1:9" s="103" customFormat="1" ht="6.95" customHeight="1">
      <c r="A17" s="100"/>
      <c r="B17" s="101"/>
      <c r="C17" s="101"/>
      <c r="D17" s="102"/>
      <c r="E17" s="102"/>
      <c r="F17" s="102"/>
      <c r="G17" s="102"/>
      <c r="H17" s="102"/>
      <c r="I17" s="102"/>
    </row>
    <row r="18" spans="1:9" s="107" customFormat="1" ht="15" customHeight="1">
      <c r="A18" s="104"/>
      <c r="B18" s="105" t="s">
        <v>77</v>
      </c>
      <c r="C18" s="105"/>
      <c r="D18" s="106">
        <f>D19+D20+D21+D24+D25+D28</f>
        <v>51616383</v>
      </c>
      <c r="E18" s="106">
        <f t="shared" ref="E18:E40" si="0">F18-D18</f>
        <v>0</v>
      </c>
      <c r="F18" s="106">
        <f>F19+F20+F21+F24+F25+F28</f>
        <v>51616383</v>
      </c>
      <c r="G18" s="106">
        <f t="shared" ref="G18:H18" si="1">G19+G20+G21+G24+G25+G28</f>
        <v>30605899.560000002</v>
      </c>
      <c r="H18" s="106">
        <f t="shared" si="1"/>
        <v>30605899.560000002</v>
      </c>
      <c r="I18" s="106">
        <f>F18-G18</f>
        <v>21010483.439999998</v>
      </c>
    </row>
    <row r="19" spans="1:9" s="103" customFormat="1" ht="15" customHeight="1">
      <c r="A19" s="100"/>
      <c r="B19" s="108" t="s">
        <v>244</v>
      </c>
      <c r="C19" s="87"/>
      <c r="D19" s="109">
        <v>50316383</v>
      </c>
      <c r="E19" s="109">
        <f>F19-D19</f>
        <v>0</v>
      </c>
      <c r="F19" s="109">
        <v>50316383</v>
      </c>
      <c r="G19" s="110">
        <v>30078676.710000001</v>
      </c>
      <c r="H19" s="110">
        <v>30078676.710000001</v>
      </c>
      <c r="I19" s="109">
        <f>F19-G19</f>
        <v>20237706.289999999</v>
      </c>
    </row>
    <row r="20" spans="1:9" s="103" customFormat="1" ht="15" customHeight="1">
      <c r="A20" s="100"/>
      <c r="B20" s="108" t="s">
        <v>245</v>
      </c>
      <c r="C20" s="87"/>
      <c r="D20" s="109"/>
      <c r="E20" s="109">
        <f t="shared" ref="E20:E28" si="2">F20-D20</f>
        <v>0</v>
      </c>
      <c r="F20" s="109"/>
      <c r="G20" s="109"/>
      <c r="H20" s="109"/>
      <c r="I20" s="109">
        <f t="shared" ref="I20:I40" si="3">F20-G20</f>
        <v>0</v>
      </c>
    </row>
    <row r="21" spans="1:9" s="103" customFormat="1" ht="15" customHeight="1">
      <c r="A21" s="100"/>
      <c r="B21" s="108" t="s">
        <v>246</v>
      </c>
      <c r="C21" s="87"/>
      <c r="D21" s="109">
        <f>D22+D23</f>
        <v>0</v>
      </c>
      <c r="E21" s="109">
        <f>F21-D21</f>
        <v>0</v>
      </c>
      <c r="F21" s="109">
        <f t="shared" ref="F21:H21" si="4">F22+F23</f>
        <v>0</v>
      </c>
      <c r="G21" s="109">
        <f t="shared" si="4"/>
        <v>0</v>
      </c>
      <c r="H21" s="109">
        <f t="shared" si="4"/>
        <v>0</v>
      </c>
      <c r="I21" s="109">
        <f>F21-G21</f>
        <v>0</v>
      </c>
    </row>
    <row r="22" spans="1:9" s="103" customFormat="1" ht="15" customHeight="1">
      <c r="A22" s="100"/>
      <c r="B22" s="111" t="s">
        <v>247</v>
      </c>
      <c r="C22" s="87"/>
      <c r="D22" s="109"/>
      <c r="E22" s="109">
        <f t="shared" si="2"/>
        <v>0</v>
      </c>
      <c r="F22" s="109"/>
      <c r="G22" s="109"/>
      <c r="H22" s="109"/>
      <c r="I22" s="109">
        <f>F22-G22</f>
        <v>0</v>
      </c>
    </row>
    <row r="23" spans="1:9" s="103" customFormat="1" ht="15" customHeight="1">
      <c r="A23" s="100"/>
      <c r="B23" s="111" t="s">
        <v>248</v>
      </c>
      <c r="C23" s="87"/>
      <c r="D23" s="109"/>
      <c r="E23" s="109">
        <f t="shared" si="2"/>
        <v>0</v>
      </c>
      <c r="F23" s="109"/>
      <c r="G23" s="109"/>
      <c r="H23" s="109"/>
      <c r="I23" s="109">
        <f>F23-G23</f>
        <v>0</v>
      </c>
    </row>
    <row r="24" spans="1:9" s="103" customFormat="1" ht="15" customHeight="1">
      <c r="A24" s="100"/>
      <c r="B24" s="108" t="s">
        <v>249</v>
      </c>
      <c r="C24" s="87"/>
      <c r="D24" s="109"/>
      <c r="E24" s="109">
        <f t="shared" si="2"/>
        <v>0</v>
      </c>
      <c r="F24" s="109"/>
      <c r="G24" s="109"/>
      <c r="H24" s="109"/>
      <c r="I24" s="109">
        <f t="shared" si="3"/>
        <v>0</v>
      </c>
    </row>
    <row r="25" spans="1:9" s="103" customFormat="1" ht="30" customHeight="1">
      <c r="A25" s="100"/>
      <c r="B25" s="112" t="s">
        <v>250</v>
      </c>
      <c r="C25" s="87"/>
      <c r="D25" s="109">
        <f>D26+D27</f>
        <v>0</v>
      </c>
      <c r="E25" s="109">
        <f>F25-D25</f>
        <v>0</v>
      </c>
      <c r="F25" s="109">
        <f t="shared" ref="F25:H25" si="5">F26+F27</f>
        <v>0</v>
      </c>
      <c r="G25" s="109">
        <f t="shared" si="5"/>
        <v>0</v>
      </c>
      <c r="H25" s="109">
        <f t="shared" si="5"/>
        <v>0</v>
      </c>
      <c r="I25" s="109">
        <f t="shared" si="3"/>
        <v>0</v>
      </c>
    </row>
    <row r="26" spans="1:9" s="103" customFormat="1" ht="15" customHeight="1">
      <c r="A26" s="100"/>
      <c r="B26" s="111" t="s">
        <v>251</v>
      </c>
      <c r="C26" s="87"/>
      <c r="D26" s="109"/>
      <c r="E26" s="109">
        <f t="shared" si="2"/>
        <v>0</v>
      </c>
      <c r="F26" s="109"/>
      <c r="G26" s="109"/>
      <c r="H26" s="109"/>
      <c r="I26" s="109">
        <f t="shared" si="3"/>
        <v>0</v>
      </c>
    </row>
    <row r="27" spans="1:9" s="103" customFormat="1" ht="15" customHeight="1">
      <c r="A27" s="100"/>
      <c r="B27" s="111" t="s">
        <v>252</v>
      </c>
      <c r="C27" s="87"/>
      <c r="D27" s="109"/>
      <c r="E27" s="109">
        <f t="shared" si="2"/>
        <v>0</v>
      </c>
      <c r="F27" s="109"/>
      <c r="G27" s="109"/>
      <c r="H27" s="109"/>
      <c r="I27" s="109">
        <f t="shared" si="3"/>
        <v>0</v>
      </c>
    </row>
    <row r="28" spans="1:9" s="103" customFormat="1" ht="15" customHeight="1">
      <c r="A28" s="100"/>
      <c r="B28" s="108" t="s">
        <v>253</v>
      </c>
      <c r="C28" s="87"/>
      <c r="D28" s="109">
        <v>1300000</v>
      </c>
      <c r="E28" s="109">
        <f t="shared" si="2"/>
        <v>0</v>
      </c>
      <c r="F28" s="109">
        <v>1300000</v>
      </c>
      <c r="G28" s="109">
        <v>527222.85</v>
      </c>
      <c r="H28" s="109">
        <v>527222.85</v>
      </c>
      <c r="I28" s="109">
        <f t="shared" si="3"/>
        <v>772777.15</v>
      </c>
    </row>
    <row r="29" spans="1:9" s="103" customFormat="1" ht="4.9000000000000004" customHeight="1">
      <c r="A29" s="100"/>
      <c r="B29" s="108"/>
      <c r="C29" s="87"/>
      <c r="D29" s="109"/>
      <c r="E29" s="109"/>
      <c r="F29" s="109"/>
      <c r="G29" s="109"/>
      <c r="H29" s="109"/>
      <c r="I29" s="109"/>
    </row>
    <row r="30" spans="1:9" s="107" customFormat="1" ht="15" customHeight="1">
      <c r="A30" s="104"/>
      <c r="B30" s="105" t="s">
        <v>150</v>
      </c>
      <c r="C30" s="105"/>
      <c r="D30" s="106">
        <f>D31+D32+D33+D36+D37+D40</f>
        <v>0</v>
      </c>
      <c r="E30" s="106">
        <f t="shared" si="0"/>
        <v>0</v>
      </c>
      <c r="F30" s="106">
        <f t="shared" ref="F30:H30" si="6">F31+F32+F33+F36+F37+F40</f>
        <v>0</v>
      </c>
      <c r="G30" s="106">
        <f t="shared" si="6"/>
        <v>0</v>
      </c>
      <c r="H30" s="106">
        <f t="shared" si="6"/>
        <v>0</v>
      </c>
      <c r="I30" s="106">
        <f t="shared" si="3"/>
        <v>0</v>
      </c>
    </row>
    <row r="31" spans="1:9" s="103" customFormat="1" ht="15" customHeight="1">
      <c r="A31" s="100"/>
      <c r="B31" s="108" t="s">
        <v>244</v>
      </c>
      <c r="C31" s="87"/>
      <c r="D31" s="109"/>
      <c r="E31" s="109">
        <f t="shared" si="0"/>
        <v>0</v>
      </c>
      <c r="F31" s="109"/>
      <c r="G31" s="109"/>
      <c r="H31" s="109"/>
      <c r="I31" s="109">
        <f t="shared" si="3"/>
        <v>0</v>
      </c>
    </row>
    <row r="32" spans="1:9" s="103" customFormat="1" ht="15" customHeight="1">
      <c r="A32" s="100"/>
      <c r="B32" s="108" t="s">
        <v>245</v>
      </c>
      <c r="C32" s="87"/>
      <c r="D32" s="109"/>
      <c r="E32" s="109">
        <f t="shared" si="0"/>
        <v>0</v>
      </c>
      <c r="F32" s="109"/>
      <c r="G32" s="109"/>
      <c r="H32" s="109"/>
      <c r="I32" s="109">
        <f>F32-G32</f>
        <v>0</v>
      </c>
    </row>
    <row r="33" spans="1:9" s="103" customFormat="1" ht="15" customHeight="1">
      <c r="A33" s="100"/>
      <c r="B33" s="108" t="s">
        <v>246</v>
      </c>
      <c r="C33" s="87"/>
      <c r="D33" s="109">
        <f>D34+D35</f>
        <v>0</v>
      </c>
      <c r="E33" s="109">
        <f>F33-D33</f>
        <v>0</v>
      </c>
      <c r="F33" s="109">
        <f t="shared" ref="F33:H33" si="7">F34+F35</f>
        <v>0</v>
      </c>
      <c r="G33" s="109">
        <f t="shared" si="7"/>
        <v>0</v>
      </c>
      <c r="H33" s="109">
        <f t="shared" si="7"/>
        <v>0</v>
      </c>
      <c r="I33" s="109">
        <f t="shared" si="3"/>
        <v>0</v>
      </c>
    </row>
    <row r="34" spans="1:9" s="103" customFormat="1" ht="15" customHeight="1">
      <c r="A34" s="100"/>
      <c r="B34" s="111" t="s">
        <v>247</v>
      </c>
      <c r="C34" s="87"/>
      <c r="D34" s="109"/>
      <c r="E34" s="109">
        <f t="shared" si="0"/>
        <v>0</v>
      </c>
      <c r="F34" s="109"/>
      <c r="G34" s="109"/>
      <c r="H34" s="109"/>
      <c r="I34" s="109">
        <f t="shared" si="3"/>
        <v>0</v>
      </c>
    </row>
    <row r="35" spans="1:9" s="103" customFormat="1" ht="15" customHeight="1">
      <c r="A35" s="100"/>
      <c r="B35" s="111" t="s">
        <v>248</v>
      </c>
      <c r="C35" s="87"/>
      <c r="D35" s="109"/>
      <c r="E35" s="109">
        <f>F35-D35</f>
        <v>0</v>
      </c>
      <c r="F35" s="109"/>
      <c r="G35" s="109"/>
      <c r="H35" s="109"/>
      <c r="I35" s="109">
        <f>F35-G35</f>
        <v>0</v>
      </c>
    </row>
    <row r="36" spans="1:9" s="103" customFormat="1" ht="15" customHeight="1">
      <c r="A36" s="100"/>
      <c r="B36" s="108" t="s">
        <v>249</v>
      </c>
      <c r="C36" s="87"/>
      <c r="D36" s="109"/>
      <c r="E36" s="109">
        <f t="shared" si="0"/>
        <v>0</v>
      </c>
      <c r="F36" s="109"/>
      <c r="G36" s="109"/>
      <c r="H36" s="109"/>
      <c r="I36" s="109">
        <f t="shared" si="3"/>
        <v>0</v>
      </c>
    </row>
    <row r="37" spans="1:9" s="103" customFormat="1" ht="30" customHeight="1">
      <c r="A37" s="100"/>
      <c r="B37" s="112" t="s">
        <v>250</v>
      </c>
      <c r="C37" s="87"/>
      <c r="D37" s="109">
        <f>D38+D39</f>
        <v>0</v>
      </c>
      <c r="E37" s="109">
        <f>F37-D37</f>
        <v>0</v>
      </c>
      <c r="F37" s="109">
        <f t="shared" ref="F37:H37" si="8">F38+F39</f>
        <v>0</v>
      </c>
      <c r="G37" s="109">
        <f t="shared" si="8"/>
        <v>0</v>
      </c>
      <c r="H37" s="109">
        <f t="shared" si="8"/>
        <v>0</v>
      </c>
      <c r="I37" s="109">
        <f t="shared" si="3"/>
        <v>0</v>
      </c>
    </row>
    <row r="38" spans="1:9" s="103" customFormat="1" ht="15" customHeight="1">
      <c r="A38" s="100"/>
      <c r="B38" s="111" t="s">
        <v>251</v>
      </c>
      <c r="C38" s="87"/>
      <c r="D38" s="109"/>
      <c r="E38" s="109">
        <f t="shared" si="0"/>
        <v>0</v>
      </c>
      <c r="F38" s="109"/>
      <c r="G38" s="109"/>
      <c r="H38" s="109"/>
      <c r="I38" s="109">
        <f t="shared" si="3"/>
        <v>0</v>
      </c>
    </row>
    <row r="39" spans="1:9" s="103" customFormat="1" ht="15" customHeight="1">
      <c r="A39" s="100"/>
      <c r="B39" s="111" t="s">
        <v>252</v>
      </c>
      <c r="C39" s="87"/>
      <c r="D39" s="109"/>
      <c r="E39" s="109">
        <f t="shared" si="0"/>
        <v>0</v>
      </c>
      <c r="F39" s="109"/>
      <c r="G39" s="109"/>
      <c r="H39" s="109"/>
      <c r="I39" s="109">
        <f t="shared" si="3"/>
        <v>0</v>
      </c>
    </row>
    <row r="40" spans="1:9" s="103" customFormat="1" ht="15" customHeight="1">
      <c r="A40" s="100"/>
      <c r="B40" s="108" t="s">
        <v>253</v>
      </c>
      <c r="C40" s="87"/>
      <c r="D40" s="109"/>
      <c r="E40" s="109">
        <f t="shared" si="0"/>
        <v>0</v>
      </c>
      <c r="F40" s="109"/>
      <c r="G40" s="109"/>
      <c r="H40" s="109"/>
      <c r="I40" s="109">
        <f t="shared" si="3"/>
        <v>0</v>
      </c>
    </row>
    <row r="41" spans="1:9" s="103" customFormat="1" ht="4.9000000000000004" customHeight="1">
      <c r="A41" s="100"/>
      <c r="B41" s="108"/>
      <c r="C41" s="75"/>
      <c r="D41" s="109"/>
      <c r="E41" s="109"/>
      <c r="F41" s="109"/>
      <c r="G41" s="109"/>
      <c r="H41" s="109"/>
      <c r="I41" s="109"/>
    </row>
    <row r="42" spans="1:9" s="107" customFormat="1" ht="15" customHeight="1">
      <c r="A42" s="104"/>
      <c r="B42" s="105" t="s">
        <v>254</v>
      </c>
      <c r="C42" s="113"/>
      <c r="D42" s="106">
        <f>D18+D30</f>
        <v>51616383</v>
      </c>
      <c r="E42" s="106">
        <f>F42-D42</f>
        <v>0</v>
      </c>
      <c r="F42" s="106">
        <f>F18+F30</f>
        <v>51616383</v>
      </c>
      <c r="G42" s="106">
        <f>G18+G30</f>
        <v>30605899.560000002</v>
      </c>
      <c r="H42" s="106">
        <f>H18+H30</f>
        <v>30605899.560000002</v>
      </c>
      <c r="I42" s="106">
        <f>F42-G42</f>
        <v>21010483.439999998</v>
      </c>
    </row>
    <row r="43" spans="1:9" s="103" customFormat="1" ht="4.9000000000000004" customHeight="1">
      <c r="A43" s="100"/>
      <c r="B43" s="114"/>
      <c r="C43" s="114"/>
      <c r="D43" s="115"/>
      <c r="E43" s="115"/>
      <c r="F43" s="115"/>
      <c r="G43" s="115"/>
      <c r="H43" s="115"/>
      <c r="I43" s="115"/>
    </row>
    <row r="44" spans="1:9" s="103" customFormat="1" ht="27" customHeight="1">
      <c r="A44" s="100"/>
      <c r="B44" s="116"/>
      <c r="C44" s="117"/>
      <c r="D44" s="102"/>
      <c r="E44" s="102"/>
      <c r="F44" s="102"/>
      <c r="G44" s="102"/>
      <c r="H44" s="102"/>
      <c r="I44" s="102"/>
    </row>
    <row r="45" spans="1:9" s="103" customFormat="1" ht="22.5" customHeight="1">
      <c r="A45" s="100"/>
      <c r="B45" s="118" t="s">
        <v>234</v>
      </c>
      <c r="C45" s="117"/>
      <c r="D45" s="102"/>
      <c r="E45" s="102"/>
      <c r="F45" s="312" t="s">
        <v>255</v>
      </c>
      <c r="G45" s="312"/>
      <c r="H45" s="312"/>
      <c r="I45" s="102"/>
    </row>
    <row r="46" spans="1:9" s="121" customFormat="1">
      <c r="A46" s="100"/>
      <c r="B46" s="119" t="s">
        <v>256</v>
      </c>
      <c r="C46" s="120"/>
      <c r="D46" s="102"/>
      <c r="E46" s="102"/>
      <c r="F46" s="291" t="s">
        <v>237</v>
      </c>
      <c r="G46" s="291"/>
      <c r="H46" s="291"/>
      <c r="I46" s="102"/>
    </row>
    <row r="47" spans="1:9" s="121" customFormat="1" ht="4.5" customHeight="1">
      <c r="B47" s="104"/>
      <c r="C47" s="120"/>
      <c r="D47" s="102"/>
      <c r="E47" s="102"/>
      <c r="F47" s="85"/>
      <c r="H47" s="85"/>
      <c r="I47" s="102"/>
    </row>
    <row r="48" spans="1:9" ht="11.25" customHeight="1">
      <c r="B48" s="122" t="s">
        <v>257</v>
      </c>
      <c r="G48" s="85" t="s">
        <v>239</v>
      </c>
    </row>
  </sheetData>
  <mergeCells count="15">
    <mergeCell ref="F45:H45"/>
    <mergeCell ref="F46:H46"/>
    <mergeCell ref="B8:I8"/>
    <mergeCell ref="B9:I9"/>
    <mergeCell ref="B10:I10"/>
    <mergeCell ref="B11:I11"/>
    <mergeCell ref="B12:I12"/>
    <mergeCell ref="B14:B16"/>
    <mergeCell ref="D14:H14"/>
    <mergeCell ref="I14:I16"/>
    <mergeCell ref="D15:D16"/>
    <mergeCell ref="E15:E16"/>
    <mergeCell ref="F15:F16"/>
    <mergeCell ref="G15:G16"/>
    <mergeCell ref="H15:H16"/>
  </mergeCells>
  <conditionalFormatting sqref="E44:I44 D43:D45 D17:I17 E45:F45 I45">
    <cfRule type="cellIs" dxfId="0" priority="1" operator="equal">
      <formula>0</formula>
    </cfRule>
  </conditionalFormatting>
  <pageMargins left="0.59055118110236227" right="0" top="0" bottom="0" header="0" footer="0"/>
  <pageSetup scale="7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6</vt:i4>
      </vt:variant>
    </vt:vector>
  </HeadingPairs>
  <TitlesOfParts>
    <vt:vector size="12" baseType="lpstr">
      <vt:lpstr>Formato4</vt:lpstr>
      <vt:lpstr>Formato5 _LDF</vt:lpstr>
      <vt:lpstr>Formato6A_LDF</vt:lpstr>
      <vt:lpstr>Formato6B_LDF</vt:lpstr>
      <vt:lpstr>Formato6C_LDF</vt:lpstr>
      <vt:lpstr>Formato 6d</vt:lpstr>
      <vt:lpstr>'Formato 6d'!Área_de_impresión</vt:lpstr>
      <vt:lpstr>Formato4!Área_de_impresión</vt:lpstr>
      <vt:lpstr>'Formato5 _LDF'!Área_de_impresión</vt:lpstr>
      <vt:lpstr>Formato6A_LDF!Área_de_impresión</vt:lpstr>
      <vt:lpstr>'Formato 6d'!Títulos_a_imprimir</vt:lpstr>
      <vt:lpstr>Formato6A_LDF!Títulos_a_imprimir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PRESUP0201</dc:creator>
  <cp:lastModifiedBy>PRESUP0201</cp:lastModifiedBy>
  <cp:lastPrinted>2017-07-31T15:22:37Z</cp:lastPrinted>
  <dcterms:created xsi:type="dcterms:W3CDTF">2017-04-26T22:52:01Z</dcterms:created>
  <dcterms:modified xsi:type="dcterms:W3CDTF">2017-10-25T21:28:59Z</dcterms:modified>
</cp:coreProperties>
</file>